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0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'EPlanC'!$B$37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'EPlanC'!$B$41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'EPlanC'!$24:$31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<sst xmlns="http://schemas.openxmlformats.org/spreadsheetml/2006/main" count="1226" uniqueCount="496">
  <si>
    <t>СТРУКТУРА</t>
  </si>
  <si>
    <t>МОСКОВСКОГО УНИВЕРСИТЕТА</t>
  </si>
  <si>
    <t>имени М.В.Ломоносова</t>
  </si>
  <si>
    <t>(список подразделений АИС "Учебного комплекса")</t>
  </si>
  <si>
    <t>Коды подразделе-ний</t>
  </si>
  <si>
    <t>Название подразделений</t>
  </si>
  <si>
    <t>Вид под- разд.</t>
  </si>
  <si>
    <t>Типы  обучения</t>
  </si>
  <si>
    <t>Полное</t>
  </si>
  <si>
    <t>Краткое</t>
  </si>
  <si>
    <t>осн</t>
  </si>
  <si>
    <t>маг</t>
  </si>
  <si>
    <t>спец</t>
  </si>
  <si>
    <t>РУКОВОДСТВО</t>
  </si>
  <si>
    <t>Подразде-ление</t>
  </si>
  <si>
    <t>Должность</t>
  </si>
  <si>
    <t>Тип обучения</t>
  </si>
  <si>
    <t>Фамилия, имя, отчество руководителя</t>
  </si>
  <si>
    <t>Ученые звания, ученые степени</t>
  </si>
  <si>
    <t>УТВЕРЖДЕНО</t>
  </si>
  <si>
    <t xml:space="preserve"> Московский государственный университет имени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</si>
  <si>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</si>
  <si>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</si>
  <si>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имени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</si>
  <si>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</si>
  <si>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</si>
  <si>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</si>
  <si>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</si>
  <si>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  Квалификация,</t>
  </si>
  <si>
    <t xml:space="preserve">  срок обучения</t>
  </si>
  <si>
    <t xml:space="preserve">№ </t>
  </si>
  <si>
    <t>Дата (протокола)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</si>
  <si>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</si>
  <si>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</si>
  <si>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</si>
  <si>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</si>
  <si>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</si>
  <si>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</si>
  <si>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</si>
  <si>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</si>
  <si>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</si>
  <si>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</si>
  <si>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</si>
  <si>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</si>
  <si>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</si>
  <si>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</si>
  <si>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</si>
  <si>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</si>
  <si>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</si>
  <si>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</si>
  <si>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</si>
  <si>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</si>
  <si>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</si>
  <si>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</si>
  <si>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</si>
  <si>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</si>
  <si>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</si>
  <si>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</si>
  <si>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</si>
  <si>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</si>
  <si>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</si>
  <si>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</si>
  <si>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</si>
  <si>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</si>
  <si>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</si>
  <si>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</si>
  <si>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</si>
  <si>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Итого</t>
  </si>
  <si>
    <t>Обозначения:</t>
  </si>
  <si>
    <t>T</t>
  </si>
  <si>
    <t>Теор. обучение</t>
  </si>
  <si>
    <t>::</t>
  </si>
  <si>
    <t>Экзамен. сессия</t>
  </si>
  <si>
    <t>O</t>
  </si>
  <si>
    <t>Учебн. практика</t>
  </si>
  <si>
    <t>Произв. практика</t>
  </si>
  <si>
    <t>Дипломные проекты или работы</t>
  </si>
  <si>
    <t>//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</si>
  <si>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</si>
  <si>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</si>
  <si>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</si>
  <si>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</si>
  <si>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</si>
  <si>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</si>
  <si>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</si>
  <si>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</si>
  <si>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</si>
  <si>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</si>
  <si>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</si>
  <si>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</si>
  <si>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</si>
  <si>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</si>
  <si>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</si>
  <si>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</si>
  <si>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</si>
  <si>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</si>
  <si>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</si>
  <si>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</si>
  <si>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</si>
  <si>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</si>
  <si>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</si>
  <si>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</si>
  <si>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</si>
  <si>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</si>
  <si>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</si>
  <si>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</si>
  <si>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</si>
  <si>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</si>
  <si>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</si>
  <si>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</si>
  <si>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 xml:space="preserve">    в том числе без физкультуры, факультативов 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</si>
  <si>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</si>
  <si>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</si>
  <si>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</si>
  <si>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</si>
  <si>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</si>
  <si>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</si>
  <si>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</si>
  <si>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VII. Выпускные работы</t>
  </si>
  <si>
    <t>VIII. Государственные экзамены</t>
  </si>
  <si>
    <t>макс,</t>
  </si>
  <si>
    <t>APPROVED</t>
  </si>
  <si>
    <t xml:space="preserve"> Lomonosov Moscow State University </t>
  </si>
  <si>
    <t xml:space="preserve">Rector </t>
  </si>
  <si>
    <t>Faculty of Soil Sciences</t>
  </si>
  <si>
    <t>Lomonosov Moscow State University</t>
  </si>
  <si>
    <t>CURRICULUM</t>
  </si>
  <si>
    <t>Academician</t>
  </si>
  <si>
    <t xml:space="preserve"> V. Sadovnichy</t>
  </si>
  <si>
    <t xml:space="preserve">  Qualification,</t>
  </si>
  <si>
    <t xml:space="preserve">  Course Duration </t>
  </si>
  <si>
    <t>Date  (protocol)</t>
  </si>
  <si>
    <t xml:space="preserve"> I. Schedule of academic activities</t>
  </si>
  <si>
    <t>II. Summary data (in weeks)</t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</si>
  <si>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</si>
  <si>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</si>
  <si>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</si>
  <si>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</si>
  <si>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</si>
  <si>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</si>
  <si>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</si>
  <si>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</si>
  <si>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</si>
  <si>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</si>
  <si>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</si>
  <si>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</si>
  <si>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</si>
  <si>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</si>
  <si>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</si>
  <si>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</si>
  <si>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</si>
  <si>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</si>
  <si>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</si>
  <si>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</si>
  <si>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Symbols:</t>
  </si>
  <si>
    <t>Theoretical courses</t>
  </si>
  <si>
    <t>Diploma projects or works</t>
  </si>
  <si>
    <t>№ by order</t>
  </si>
  <si>
    <t>Split up by terms</t>
  </si>
  <si>
    <t xml:space="preserve">Total teaching load (acad. Hours) </t>
  </si>
  <si>
    <t>Split up by courses and terms</t>
  </si>
  <si>
    <t>Total work-load</t>
  </si>
  <si>
    <t>Including  in-class learning</t>
  </si>
  <si>
    <t>Students' individual tasks</t>
  </si>
  <si>
    <t>I year</t>
  </si>
  <si>
    <t>II year</t>
  </si>
  <si>
    <t>III year</t>
  </si>
  <si>
    <t>IV year</t>
  </si>
  <si>
    <t>V year</t>
  </si>
  <si>
    <t>VI year</t>
  </si>
  <si>
    <t>Exams</t>
  </si>
  <si>
    <t>Tests</t>
  </si>
  <si>
    <t>Course worksв</t>
  </si>
  <si>
    <t>Total in-class learning</t>
  </si>
  <si>
    <t>Lectures</t>
  </si>
  <si>
    <t>Laboratory practicals</t>
  </si>
  <si>
    <t>Practice</t>
  </si>
  <si>
    <t>Seminars</t>
  </si>
  <si>
    <t>COURSE TITLES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</si>
  <si>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</si>
  <si>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</si>
  <si>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</si>
  <si>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</si>
  <si>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</si>
  <si>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</si>
  <si>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</si>
  <si>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</si>
  <si>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</si>
  <si>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</si>
  <si>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</si>
  <si>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</si>
  <si>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</si>
  <si>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ЮРИДИЧЕСКИЙ ФАКУЛЬТЕТ</t>
  </si>
  <si>
    <t>ИНДИВИДУАЛЬНЫЙ УЧЕБНЫЙ ПЛАН</t>
  </si>
  <si>
    <t>ЮРИСПРУДЕНЦИЯ СПЕЦОТДЕЛЕНИЕ</t>
  </si>
  <si>
    <t>направление</t>
  </si>
  <si>
    <t xml:space="preserve">  Квалификация</t>
  </si>
  <si>
    <t>БАКАЛАВР</t>
  </si>
  <si>
    <t>40.03.01 "Юриспруденция"</t>
  </si>
  <si>
    <t xml:space="preserve">3 ГОДА             </t>
  </si>
  <si>
    <t>очно-заочная (вечерняя) форма обучения</t>
  </si>
  <si>
    <t>Направленности (профили):
"государственно-правовой";
"гражданско-правовой";
"уголовно-правовой".</t>
  </si>
  <si>
    <t>соответствует ФГОС бакалавра по направлению 030900 (с 1.06.2015 г. 40.03.01) "Юриспруденция"</t>
  </si>
  <si>
    <r>
      <t xml:space="preserve">Применялся до </t>
    </r>
    <r>
      <rPr>
        <b/>
        <u val="single"/>
        <sz val="14"/>
        <rFont val="Times New Roman"/>
        <family val="1"/>
      </rPr>
      <t>1 сентября 2015 г.</t>
    </r>
  </si>
  <si>
    <t>=</t>
  </si>
  <si>
    <t>Трудоемкость</t>
  </si>
  <si>
    <t>в зачетных единицах</t>
  </si>
  <si>
    <t>Распределение по</t>
  </si>
  <si>
    <t>объем учебной нагрузки в ак. часах,  1 а.ч.=45 мин</t>
  </si>
  <si>
    <t>семестрам</t>
  </si>
  <si>
    <t xml:space="preserve"> НАЗВАНИЕ ДИСЦИПЛИНЫ</t>
  </si>
  <si>
    <t>Всего кредитов по семестрам</t>
  </si>
  <si>
    <t>Недельная нагрузка в семестре</t>
  </si>
  <si>
    <t>Трудоемкость в зачетных единицах</t>
  </si>
  <si>
    <t>ФГСЭ</t>
  </si>
  <si>
    <t>Гуманитарный, социальный и экономический цикл</t>
  </si>
  <si>
    <t>Б-ГСЭ</t>
  </si>
  <si>
    <t>Гуманитарный, социальный и экономический цикл, базовая часть</t>
  </si>
  <si>
    <t>Философия</t>
  </si>
  <si>
    <t>5**</t>
  </si>
  <si>
    <t>Иностранный язык</t>
  </si>
  <si>
    <t>Экономика</t>
  </si>
  <si>
    <t>Профессиональная этика</t>
  </si>
  <si>
    <t>Безопасность жизнедеятельности</t>
  </si>
  <si>
    <t>В-ГСЭ</t>
  </si>
  <si>
    <t>Гуманитарный, социальный и экономический цикл, вариативная часть</t>
  </si>
  <si>
    <t>История Отечества</t>
  </si>
  <si>
    <t>Дисциплины по выбору</t>
  </si>
  <si>
    <t>ФМЕН</t>
  </si>
  <si>
    <t>Математический и естественно-научный цикл</t>
  </si>
  <si>
    <t>Математический и естественно-научный цикл, базовая часть</t>
  </si>
  <si>
    <t>Б-МЕН</t>
  </si>
  <si>
    <t>Информационные технологии в юридической деятельности</t>
  </si>
  <si>
    <t>1*</t>
  </si>
  <si>
    <t>ВМЕН</t>
  </si>
  <si>
    <t>Математический и естественно-научный цикл,вариативная часть</t>
  </si>
  <si>
    <t>Судебная бухгалтерия</t>
  </si>
  <si>
    <t>ФПД</t>
  </si>
  <si>
    <t>Профессиональный цикл</t>
  </si>
  <si>
    <t>БПД</t>
  </si>
  <si>
    <t>Профессиональный цикл,базовая часть</t>
  </si>
  <si>
    <t>Теория государства и права</t>
  </si>
  <si>
    <t>История отечественного государства и права</t>
  </si>
  <si>
    <t>1,2</t>
  </si>
  <si>
    <t>История государства и права зарубежных стран</t>
  </si>
  <si>
    <t>Общее конституционное (государственное) право</t>
  </si>
  <si>
    <t>Конституционное (государственное) право России</t>
  </si>
  <si>
    <t>Административное право</t>
  </si>
  <si>
    <t>Гражданское право</t>
  </si>
  <si>
    <t>Гражданский процесс</t>
  </si>
  <si>
    <t>Арбитражный процесс</t>
  </si>
  <si>
    <t>Трудовое право</t>
  </si>
  <si>
    <t>Уголовное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</si>
  <si>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</si>
  <si>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</si>
  <si>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</si>
  <si>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</si>
  <si>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</si>
  <si>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</si>
  <si>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</si>
  <si>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</si>
  <si>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</si>
  <si>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</si>
  <si>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ВПД</t>
  </si>
  <si>
    <t>Профессиональный цикл,вариативная часть</t>
  </si>
  <si>
    <t>Семейное право</t>
  </si>
  <si>
    <t>Правоохранительные органы</t>
  </si>
  <si>
    <t>Римское право</t>
  </si>
  <si>
    <t>Муниципальное право</t>
  </si>
  <si>
    <t>ФИЗ</t>
  </si>
  <si>
    <t>Физкультура</t>
  </si>
  <si>
    <t>Физическая культура</t>
  </si>
  <si>
    <t>БПРАКт</t>
  </si>
  <si>
    <t>Практики</t>
  </si>
  <si>
    <t>Пракф</t>
  </si>
  <si>
    <t>учебная</t>
  </si>
  <si>
    <t>4*</t>
  </si>
  <si>
    <t>преддипломная</t>
  </si>
  <si>
    <t>6*</t>
  </si>
  <si>
    <t>ФИГА</t>
  </si>
  <si>
    <t>Итоговая государственная аттестация</t>
  </si>
  <si>
    <t>ВР</t>
  </si>
  <si>
    <t>Выпускные работы и проекты</t>
  </si>
  <si>
    <t>Защита выпускной квалификационной работы (дипломной работы)</t>
  </si>
  <si>
    <t>ГЭф</t>
  </si>
  <si>
    <t>Государственные экзамены</t>
  </si>
  <si>
    <t>ГЭ</t>
  </si>
  <si>
    <t>Междисциплинарный экзамен по направлению "Юриспруденция"</t>
  </si>
  <si>
    <t>по теории государства и права</t>
  </si>
  <si>
    <t>Профессиональный цикл, вариативная часть</t>
  </si>
  <si>
    <t>Гражданское и торговое право зарубежных государств</t>
  </si>
  <si>
    <t>Коммерческое право</t>
  </si>
  <si>
    <t>2,4,6</t>
  </si>
  <si>
    <t>Сумма по подплану с_б_п_гражданско-правовая</t>
  </si>
  <si>
    <t>и по подплану с_б_п_гражданско-правовая</t>
  </si>
  <si>
    <t>39</t>
  </si>
  <si>
    <t>Прокурорский надзор</t>
  </si>
  <si>
    <t>Конституционное (государственное) право зарубежных стран</t>
  </si>
  <si>
    <t>и по подплану с_б_п_государственно-правовая</t>
  </si>
  <si>
    <t>Уголовно-исполнительное право</t>
  </si>
  <si>
    <t>и по подплану с_б_п_уголовно-правовая</t>
  </si>
  <si>
    <t>* дифференцированный зачет (с оценкой)</t>
  </si>
  <si>
    <t>** перезачет дисциплин</t>
  </si>
  <si>
    <t>labor intensity</t>
  </si>
  <si>
    <t>in credit units</t>
  </si>
  <si>
    <t>Total credits per semester</t>
  </si>
  <si>
    <t>Weekly load per semester</t>
  </si>
  <si>
    <t>Labor intensity in credit units</t>
  </si>
  <si>
    <t>МОСКОВСКИЙ ГОСУДАРСТВЕННЫЙ УНИВЕРСИТЕТ ИМЕНИ М.В. ЛОМОНОСОВА</t>
  </si>
  <si>
    <t>Р А Б О Ч И Й    П Л А Н</t>
  </si>
  <si>
    <t>ДИСЦИПЛИНЫ</t>
  </si>
  <si>
    <t xml:space="preserve">Объем за год </t>
  </si>
  <si>
    <t>Семестр № 1 ( теор.об.- 18 нед.)</t>
  </si>
  <si>
    <t>Семестр № 2 ( теор.об.- 16 нед.)</t>
  </si>
  <si>
    <t>Нагруз. за сем.</t>
  </si>
  <si>
    <t>Сам. раб.</t>
  </si>
  <si>
    <t>Аудиторных</t>
  </si>
  <si>
    <t>Отчет- ность</t>
  </si>
  <si>
    <t>Сам.раб.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</si>
  <si>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</si>
  <si>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</si>
  <si>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</si>
  <si>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</si>
  <si>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</si>
  <si>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</si>
  <si>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</si>
  <si>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</si>
  <si>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</si>
  <si>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ПЗ</t>
  </si>
  <si>
    <t>Утверждаю:</t>
  </si>
  <si>
    <t>ПЕРЕЧЕНЬ ЭКЗАМЕНОВ И ЗАЧЕТОВ</t>
  </si>
  <si>
    <t>№ п/п</t>
  </si>
  <si>
    <t>Название предмета</t>
  </si>
  <si>
    <t>Нагрузка
общ./ауд.</t>
  </si>
  <si>
    <t>Отчетность</t>
  </si>
  <si>
    <t>Примечание</t>
  </si>
  <si>
    <t>Наименование дисциплин</t>
  </si>
  <si>
    <t>Название плана</t>
  </si>
  <si>
    <t>Кафедры</t>
  </si>
  <si>
    <t>Название дисциплины</t>
  </si>
  <si>
    <t>КАФЕДРЫ</t>
  </si>
  <si>
    <t>Межфакультетские курсы</t>
  </si>
  <si>
    <t>Код</t>
  </si>
  <si>
    <t>Название на русском языке</t>
  </si>
  <si>
    <t>Название на английском языке</t>
  </si>
  <si>
    <t>Ауд. нагрузка</t>
  </si>
  <si>
    <t>Инд. нагрузка</t>
  </si>
  <si>
    <t>Кредит</t>
  </si>
  <si>
    <t>Название предмета на русском языке</t>
  </si>
  <si>
    <t>Название предмета на английском языке</t>
  </si>
  <si>
    <t>Ф-т</t>
  </si>
  <si>
    <t>одобрено</t>
  </si>
  <si>
    <t xml:space="preserve">Название </t>
  </si>
  <si>
    <t>Тип обуч.</t>
  </si>
  <si>
    <t>Форма обуч.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</si>
  <si>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</si>
  <si>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</si>
  <si>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</si>
  <si>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</si>
  <si>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</si>
  <si>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OKSO</t>
  </si>
  <si>
    <t xml:space="preserve">Мин. код </t>
  </si>
  <si>
    <t>Признак утверждения экспертами</t>
  </si>
  <si>
    <t>СВЕДЕНИЯ О ЗАНЕСЕНИИ ФАКУЛЬТЕТАМИ ИНФОРМАЦИИ В НОВЫЕ УЧЕБНЫЕ ПЛАНЫ</t>
  </si>
  <si>
    <t>факультет</t>
  </si>
  <si>
    <t>кол-во учебных программ</t>
  </si>
  <si>
    <t>кол-во названий предметов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</si>
  <si>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</si>
  <si>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</si>
  <si>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</si>
  <si>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</si>
  <si>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</si>
  <si>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кол-во предметов (в семестрах)</t>
  </si>
  <si>
    <t>код плана</t>
  </si>
  <si>
    <t>Учебная программа</t>
  </si>
  <si>
    <t>Стандарт</t>
  </si>
  <si>
    <t>Специальность</t>
  </si>
  <si>
    <t>План</t>
  </si>
  <si>
    <t xml:space="preserve"> Тип подготовки</t>
  </si>
  <si>
    <t>Форма  обучения</t>
  </si>
  <si>
    <t>Поколение стандарта</t>
  </si>
  <si>
    <t>Название стандарта</t>
  </si>
  <si>
    <t xml:space="preserve">   Тип стандарта</t>
  </si>
  <si>
    <t>ОКСО</t>
  </si>
  <si>
    <t>специальности</t>
  </si>
  <si>
    <t>Подпланы</t>
  </si>
  <si>
    <t>Тип/форма обучения</t>
  </si>
  <si>
    <t>Курс</t>
  </si>
  <si>
    <t>Количество</t>
  </si>
  <si>
    <t>Семестр</t>
  </si>
  <si>
    <t>Кол-во недель в сем.</t>
  </si>
  <si>
    <t>Всего часов в неделю</t>
  </si>
  <si>
    <t>Всего часов</t>
  </si>
  <si>
    <t>студентов</t>
  </si>
  <si>
    <t>групп</t>
  </si>
  <si>
    <t>Лек.</t>
  </si>
  <si>
    <t>Сем.</t>
  </si>
  <si>
    <t>Лаб.</t>
  </si>
  <si>
    <t>план</t>
  </si>
  <si>
    <t>подплан осн.</t>
  </si>
  <si>
    <t>подплан спец.</t>
  </si>
  <si>
    <t>подплан кв.</t>
  </si>
  <si>
    <t>зн-е арг.1</t>
  </si>
  <si>
    <t>зн-е арг.2</t>
  </si>
  <si>
    <t>квалификация</t>
  </si>
  <si>
    <t>сп-сть</t>
  </si>
  <si>
    <t>Основной п/план</t>
  </si>
  <si>
    <t>П/план спе-ции</t>
  </si>
  <si>
    <t>П/план кв-ции</t>
  </si>
  <si>
    <t>1-й язык</t>
  </si>
  <si>
    <t>2-й язык</t>
  </si>
  <si>
    <t>Квалификация</t>
  </si>
  <si>
    <t>Год создания</t>
  </si>
  <si>
    <t>Prk_Plan_Year</t>
  </si>
  <si>
    <t>Закрытый семестр</t>
  </si>
  <si>
    <t>Инспектор</t>
  </si>
  <si>
    <t>User_Login</t>
  </si>
  <si>
    <t>Status_Code</t>
  </si>
  <si>
    <t>Num_Term</t>
  </si>
  <si>
    <t>Kurs</t>
  </si>
  <si>
    <t>Plan_Admit_Num</t>
  </si>
  <si>
    <t>АНАЛИЗ ВЫПОЛНЕНИЯ УЧЕБНОГО ПЛАНА</t>
  </si>
  <si>
    <t>Блок дисциплин</t>
  </si>
  <si>
    <t>Наименование блока или дисциплины</t>
  </si>
  <si>
    <t>Общая нагрузка в стандарте</t>
  </si>
  <si>
    <t>Разница между стандартом и 1-м г.</t>
  </si>
  <si>
    <t>Разница</t>
  </si>
  <si>
    <t>Количество часов</t>
  </si>
  <si>
    <t>в количесте часов</t>
  </si>
  <si>
    <t>отчетности</t>
  </si>
  <si>
    <t>общих</t>
  </si>
  <si>
    <t>аудиторных</t>
  </si>
  <si>
    <t>семестровых</t>
  </si>
  <si>
    <t>Наименование предмета</t>
  </si>
  <si>
    <t>Спецкурс</t>
  </si>
  <si>
    <t>Заг.</t>
  </si>
  <si>
    <t>Кафедра</t>
  </si>
  <si>
    <t>Прим.</t>
  </si>
  <si>
    <t>Анклийское наименование</t>
  </si>
  <si>
    <t xml:space="preserve">Признак </t>
  </si>
  <si>
    <t>Подплан</t>
  </si>
  <si>
    <t>Уточняемый предмет</t>
  </si>
  <si>
    <t>Уточняющий предмет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</si>
  <si>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</si>
  <si>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</si>
  <si>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</si>
  <si>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</si>
  <si>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</si>
  <si>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</si>
  <si>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</si>
  <si>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</si>
  <si>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</si>
  <si>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</si>
  <si>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</si>
  <si>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</si>
  <si>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</si>
  <si>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</si>
  <si>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</si>
  <si>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</si>
  <si>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</si>
  <si>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</si>
  <si>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Заменяющие предметы</t>
  </si>
  <si>
    <t>Название заменяющего предмета</t>
  </si>
  <si>
    <t>Аудит. нагрузка</t>
  </si>
  <si>
    <t>Аргумент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</si>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</sst>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0;[Red]0.00"/>
  </numFmts>
  <fonts count="62">
    <font>
      <sz val="10"/>
      <name val="Arial Cyr"/>
      <family val="2"/>
    </font>
    <font>
      <sz val="10"/>
      <name val="Calibri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sz val="12"/>
      <name val="Times New Roman Cyr"/>
      <family val="2"/>
    </font>
    <font>
      <b/>
      <sz val="16"/>
      <name val="Times New Roman Cyr"/>
      <family val="2"/>
    </font>
    <font>
      <b/>
      <sz val="11"/>
      <name val="Times New Roman CYR"/>
      <family val="2"/>
    </font>
    <font>
      <sz val="11"/>
      <name val="Arial Cyr"/>
      <family val="2"/>
    </font>
    <font>
      <sz val="10"/>
      <name val="Times New Roman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7.5"/>
      <color indexed="12"/>
      <name val="Arial Cyr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yr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176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7" fillId="0" borderId="1" applyNumberFormat="0" applyFill="0" applyAlignment="0" applyProtection="0"/>
    <xf numFmtId="0" fontId="48" fillId="7" borderId="2" applyNumberFormat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5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10" borderId="7" applyNumberFormat="0" applyAlignment="0" applyProtection="0"/>
    <xf numFmtId="0" fontId="56" fillId="11" borderId="8" applyNumberFormat="0" applyAlignment="0" applyProtection="0"/>
    <xf numFmtId="0" fontId="57" fillId="7" borderId="7" applyNumberFormat="0" applyAlignment="0" applyProtection="0"/>
    <xf numFmtId="0" fontId="58" fillId="0" borderId="9" applyNumberFormat="0" applyFill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45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</cellStyleXfs>
  <cellXfs count="8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63" applyFont="1" applyFill="1">
      <alignment/>
      <protection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90" wrapText="1"/>
    </xf>
    <xf numFmtId="0" fontId="2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shrinkToFit="1"/>
    </xf>
    <xf numFmtId="0" fontId="2" fillId="0" borderId="11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indent="7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 vertical="center" textRotation="90" shrinkToFi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justify" vertical="center"/>
    </xf>
    <xf numFmtId="0" fontId="11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justify" vertical="center"/>
    </xf>
    <xf numFmtId="0" fontId="11" fillId="0" borderId="34" xfId="0" applyFont="1" applyBorder="1" applyAlignment="1">
      <alignment/>
    </xf>
    <xf numFmtId="0" fontId="11" fillId="0" borderId="36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2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 wrapText="1"/>
    </xf>
    <xf numFmtId="0" fontId="11" fillId="0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textRotation="90"/>
    </xf>
    <xf numFmtId="0" fontId="11" fillId="0" borderId="35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/>
    </xf>
    <xf numFmtId="0" fontId="11" fillId="0" borderId="15" xfId="0" applyFont="1" applyFill="1" applyBorder="1" applyAlignment="1">
      <alignment horizontal="center" textRotation="90"/>
    </xf>
    <xf numFmtId="0" fontId="11" fillId="0" borderId="3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" textRotation="90"/>
    </xf>
    <xf numFmtId="0" fontId="11" fillId="0" borderId="37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Continuous"/>
    </xf>
    <xf numFmtId="0" fontId="11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Continuous"/>
    </xf>
    <xf numFmtId="0" fontId="11" fillId="0" borderId="3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Continuous"/>
    </xf>
    <xf numFmtId="0" fontId="11" fillId="0" borderId="4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/>
    </xf>
    <xf numFmtId="0" fontId="11" fillId="0" borderId="0" xfId="0" applyFont="1" applyFill="1" applyAlignment="1">
      <alignment horizontal="centerContinuous" vertical="center" wrapText="1"/>
    </xf>
    <xf numFmtId="0" fontId="11" fillId="0" borderId="12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2" fillId="0" borderId="56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0" fillId="0" borderId="28" xfId="0" applyBorder="1" applyAlignment="1">
      <alignment/>
    </xf>
    <xf numFmtId="0" fontId="12" fillId="0" borderId="28" xfId="0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57" xfId="0" applyFont="1" applyFill="1" applyBorder="1" applyAlignment="1">
      <alignment horizontal="center"/>
    </xf>
    <xf numFmtId="0" fontId="11" fillId="0" borderId="46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58" xfId="0" applyFont="1" applyFill="1" applyBorder="1" applyAlignment="1">
      <alignment horizontal="center"/>
    </xf>
    <xf numFmtId="0" fontId="11" fillId="0" borderId="49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4" fontId="11" fillId="0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/>
    </xf>
    <xf numFmtId="0" fontId="11" fillId="0" borderId="51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0" fontId="11" fillId="0" borderId="51" xfId="0" applyFont="1" applyFill="1" applyBorder="1" applyAlignment="1">
      <alignment textRotation="90"/>
    </xf>
    <xf numFmtId="0" fontId="11" fillId="0" borderId="50" xfId="0" applyFont="1" applyFill="1" applyBorder="1" applyAlignment="1">
      <alignment textRotation="90"/>
    </xf>
    <xf numFmtId="0" fontId="11" fillId="0" borderId="60" xfId="0" applyFont="1" applyFill="1" applyBorder="1" applyAlignment="1">
      <alignment textRotation="90"/>
    </xf>
    <xf numFmtId="0" fontId="11" fillId="0" borderId="50" xfId="0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Alignment="1">
      <alignment textRotation="90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18" fillId="0" borderId="62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justify" textRotation="90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0" fontId="11" fillId="0" borderId="52" xfId="0" applyFont="1" applyFill="1" applyBorder="1" applyAlignment="1">
      <alignment horizontal="center" vertical="justify" textRotation="90"/>
    </xf>
    <xf numFmtId="0" fontId="11" fillId="0" borderId="61" xfId="0" applyFont="1" applyFill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64" xfId="0" applyFont="1" applyFill="1" applyBorder="1" applyAlignment="1">
      <alignment/>
    </xf>
    <xf numFmtId="0" fontId="0" fillId="0" borderId="65" xfId="0" applyBorder="1" applyAlignment="1">
      <alignment/>
    </xf>
    <xf numFmtId="2" fontId="12" fillId="0" borderId="46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65" xfId="0" applyNumberFormat="1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34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justify" textRotation="90"/>
    </xf>
    <xf numFmtId="0" fontId="11" fillId="0" borderId="67" xfId="0" applyFont="1" applyFill="1" applyBorder="1" applyAlignment="1">
      <alignment horizontal="center" vertical="justify" textRotation="90"/>
    </xf>
    <xf numFmtId="0" fontId="11" fillId="0" borderId="32" xfId="0" applyFont="1" applyFill="1" applyBorder="1" applyAlignment="1">
      <alignment horizontal="center" vertical="justify"/>
    </xf>
    <xf numFmtId="0" fontId="11" fillId="0" borderId="55" xfId="0" applyFont="1" applyFill="1" applyBorder="1" applyAlignment="1">
      <alignment horizontal="center" vertical="justify"/>
    </xf>
    <xf numFmtId="0" fontId="11" fillId="0" borderId="22" xfId="0" applyFont="1" applyFill="1" applyBorder="1" applyAlignment="1">
      <alignment horizontal="center" vertical="justify" textRotation="90"/>
    </xf>
    <xf numFmtId="0" fontId="11" fillId="0" borderId="25" xfId="0" applyFont="1" applyFill="1" applyBorder="1" applyAlignment="1">
      <alignment horizontal="center" vertical="justify" textRotation="90"/>
    </xf>
    <xf numFmtId="0" fontId="11" fillId="0" borderId="68" xfId="0" applyFont="1" applyFill="1" applyBorder="1" applyAlignment="1">
      <alignment horizontal="center" vertical="justify" textRotation="90"/>
    </xf>
    <xf numFmtId="0" fontId="11" fillId="0" borderId="20" xfId="0" applyFont="1" applyFill="1" applyBorder="1" applyAlignment="1">
      <alignment horizontal="center" vertical="justify" textRotation="90"/>
    </xf>
    <xf numFmtId="0" fontId="11" fillId="0" borderId="29" xfId="0" applyFont="1" applyFill="1" applyBorder="1" applyAlignment="1">
      <alignment horizontal="center" vertical="justify" textRotation="90"/>
    </xf>
    <xf numFmtId="0" fontId="11" fillId="0" borderId="11" xfId="0" applyFont="1" applyFill="1" applyBorder="1" applyAlignment="1">
      <alignment horizontal="center" vertical="justify" textRotation="90"/>
    </xf>
    <xf numFmtId="0" fontId="11" fillId="0" borderId="30" xfId="0" applyFont="1" applyFill="1" applyBorder="1" applyAlignment="1">
      <alignment horizontal="center" vertical="justify" textRotation="90"/>
    </xf>
    <xf numFmtId="0" fontId="11" fillId="0" borderId="69" xfId="0" applyFont="1" applyFill="1" applyBorder="1" applyAlignment="1">
      <alignment horizontal="center" vertical="justify" textRotation="90"/>
    </xf>
    <xf numFmtId="0" fontId="11" fillId="0" borderId="70" xfId="0" applyFont="1" applyFill="1" applyBorder="1" applyAlignment="1">
      <alignment horizontal="center" vertical="justify" textRotation="90"/>
    </xf>
    <xf numFmtId="0" fontId="11" fillId="0" borderId="71" xfId="0" applyFont="1" applyFill="1" applyBorder="1" applyAlignment="1">
      <alignment horizontal="center" vertical="justify" textRotation="90"/>
    </xf>
    <xf numFmtId="0" fontId="11" fillId="0" borderId="48" xfId="0" applyFont="1" applyFill="1" applyBorder="1" applyAlignment="1">
      <alignment horizontal="center" vertical="justify" textRotation="90"/>
    </xf>
    <xf numFmtId="0" fontId="11" fillId="0" borderId="34" xfId="0" applyFont="1" applyFill="1" applyBorder="1" applyAlignment="1">
      <alignment horizontal="center" vertical="justify" textRotation="90"/>
    </xf>
    <xf numFmtId="0" fontId="0" fillId="0" borderId="72" xfId="0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55" xfId="0" applyFont="1" applyFill="1" applyBorder="1" applyAlignment="1">
      <alignment horizontal="centerContinuous"/>
    </xf>
    <xf numFmtId="0" fontId="12" fillId="0" borderId="2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75" xfId="0" applyFont="1" applyFill="1" applyBorder="1" applyAlignment="1">
      <alignment/>
    </xf>
    <xf numFmtId="0" fontId="12" fillId="0" borderId="4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1" fillId="0" borderId="6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52" xfId="0" applyFont="1" applyFill="1" applyBorder="1" applyAlignment="1">
      <alignment/>
    </xf>
    <xf numFmtId="0" fontId="11" fillId="0" borderId="4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1" fillId="0" borderId="70" xfId="0" applyFont="1" applyFill="1" applyBorder="1" applyAlignment="1">
      <alignment/>
    </xf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Continuous" vertical="center" wrapText="1"/>
    </xf>
    <xf numFmtId="0" fontId="18" fillId="0" borderId="11" xfId="0" applyFont="1" applyFill="1" applyBorder="1" applyAlignment="1">
      <alignment horizontal="centerContinuous" vertical="center" wrapText="1"/>
    </xf>
    <xf numFmtId="0" fontId="11" fillId="0" borderId="29" xfId="0" applyFont="1" applyFill="1" applyBorder="1" applyAlignment="1">
      <alignment horizontal="centerContinuous" vertical="center" wrapText="1"/>
    </xf>
    <xf numFmtId="0" fontId="0" fillId="0" borderId="55" xfId="0" applyBorder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11" fillId="0" borderId="32" xfId="0" applyFont="1" applyFill="1" applyBorder="1" applyAlignment="1">
      <alignment/>
    </xf>
    <xf numFmtId="0" fontId="12" fillId="0" borderId="7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11" fillId="0" borderId="39" xfId="0" applyFont="1" applyFill="1" applyBorder="1" applyAlignment="1">
      <alignment horizontal="centerContinuous"/>
    </xf>
    <xf numFmtId="0" fontId="11" fillId="0" borderId="76" xfId="0" applyFont="1" applyFill="1" applyBorder="1" applyAlignment="1">
      <alignment horizontal="center" vertical="justify" textRotation="90"/>
    </xf>
    <xf numFmtId="0" fontId="11" fillId="0" borderId="77" xfId="0" applyFont="1" applyFill="1" applyBorder="1" applyAlignment="1">
      <alignment horizontal="center" vertical="justify" textRotation="90"/>
    </xf>
    <xf numFmtId="0" fontId="11" fillId="0" borderId="43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justify" textRotation="90"/>
    </xf>
    <xf numFmtId="0" fontId="11" fillId="0" borderId="19" xfId="0" applyFont="1" applyFill="1" applyBorder="1" applyAlignment="1">
      <alignment horizontal="center" vertical="justify" textRotation="90"/>
    </xf>
    <xf numFmtId="0" fontId="11" fillId="0" borderId="42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 vertical="justify" textRotation="90"/>
    </xf>
    <xf numFmtId="0" fontId="11" fillId="0" borderId="80" xfId="0" applyFont="1" applyFill="1" applyBorder="1" applyAlignment="1">
      <alignment horizontal="center" vertical="justify" textRotation="90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Continuous"/>
    </xf>
    <xf numFmtId="0" fontId="11" fillId="0" borderId="83" xfId="0" applyFont="1" applyFill="1" applyBorder="1" applyAlignment="1">
      <alignment horizontal="centerContinuous"/>
    </xf>
    <xf numFmtId="0" fontId="11" fillId="0" borderId="51" xfId="0" applyFont="1" applyFill="1" applyBorder="1" applyAlignment="1">
      <alignment horizontal="center" vertical="justify" textRotation="90"/>
    </xf>
    <xf numFmtId="0" fontId="11" fillId="0" borderId="0" xfId="0" applyFont="1" applyFill="1" applyBorder="1" applyAlignment="1">
      <alignment horizontal="center" vertical="justify" textRotation="90"/>
    </xf>
    <xf numFmtId="0" fontId="11" fillId="0" borderId="36" xfId="0" applyFont="1" applyFill="1" applyBorder="1" applyAlignment="1">
      <alignment horizontal="centerContinuous" wrapText="1"/>
    </xf>
    <xf numFmtId="0" fontId="11" fillId="0" borderId="11" xfId="0" applyFont="1" applyFill="1" applyBorder="1" applyAlignment="1">
      <alignment horizontal="centerContinuous" wrapText="1"/>
    </xf>
    <xf numFmtId="0" fontId="11" fillId="0" borderId="36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justify" textRotation="90"/>
    </xf>
    <xf numFmtId="0" fontId="11" fillId="0" borderId="84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Continuous" wrapText="1"/>
    </xf>
    <xf numFmtId="0" fontId="11" fillId="0" borderId="82" xfId="0" applyFont="1" applyFill="1" applyBorder="1" applyAlignment="1">
      <alignment horizontal="centerContinuous" vertical="center"/>
    </xf>
    <xf numFmtId="0" fontId="11" fillId="0" borderId="83" xfId="0" applyFont="1" applyFill="1" applyBorder="1" applyAlignment="1">
      <alignment horizontal="centerContinuous" vertical="center" wrapText="1"/>
    </xf>
    <xf numFmtId="0" fontId="11" fillId="0" borderId="72" xfId="0" applyFont="1" applyFill="1" applyBorder="1" applyAlignment="1">
      <alignment horizontal="centerContinuous" vertical="center"/>
    </xf>
    <xf numFmtId="0" fontId="11" fillId="0" borderId="8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65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Continuous"/>
    </xf>
    <xf numFmtId="0" fontId="12" fillId="0" borderId="31" xfId="0" applyFont="1" applyFill="1" applyBorder="1" applyAlignment="1">
      <alignment horizontal="centerContinuous"/>
    </xf>
    <xf numFmtId="0" fontId="12" fillId="0" borderId="6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0" fontId="2" fillId="0" borderId="61" xfId="0" applyFont="1" applyBorder="1" applyAlignment="1">
      <alignment/>
    </xf>
    <xf numFmtId="0" fontId="11" fillId="0" borderId="3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Continuous"/>
    </xf>
    <xf numFmtId="0" fontId="11" fillId="0" borderId="86" xfId="0" applyFont="1" applyFill="1" applyBorder="1" applyAlignment="1">
      <alignment horizontal="center" vertical="justify" textRotation="90"/>
    </xf>
    <xf numFmtId="0" fontId="11" fillId="0" borderId="14" xfId="0" applyFont="1" applyFill="1" applyBorder="1" applyAlignment="1">
      <alignment horizontal="center" vertical="justify" textRotation="90"/>
    </xf>
    <xf numFmtId="0" fontId="11" fillId="0" borderId="15" xfId="0" applyFont="1" applyFill="1" applyBorder="1" applyAlignment="1">
      <alignment horizontal="center" vertical="justify" textRotation="90"/>
    </xf>
    <xf numFmtId="0" fontId="11" fillId="0" borderId="87" xfId="0" applyFont="1" applyFill="1" applyBorder="1" applyAlignment="1">
      <alignment horizontal="center" vertical="justify" textRotation="90"/>
    </xf>
    <xf numFmtId="0" fontId="11" fillId="0" borderId="16" xfId="0" applyFont="1" applyFill="1" applyBorder="1" applyAlignment="1">
      <alignment horizontal="center" vertical="justify" textRotation="90"/>
    </xf>
    <xf numFmtId="0" fontId="11" fillId="0" borderId="3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Continuous"/>
    </xf>
    <xf numFmtId="0" fontId="11" fillId="0" borderId="64" xfId="0" applyFont="1" applyFill="1" applyBorder="1" applyAlignment="1">
      <alignment horizontal="centerContinuous"/>
    </xf>
    <xf numFmtId="0" fontId="11" fillId="0" borderId="57" xfId="0" applyFont="1" applyFill="1" applyBorder="1" applyAlignment="1">
      <alignment horizontal="centerContinuous"/>
    </xf>
    <xf numFmtId="0" fontId="11" fillId="0" borderId="65" xfId="0" applyFont="1" applyFill="1" applyBorder="1" applyAlignment="1">
      <alignment horizontal="centerContinuous"/>
    </xf>
    <xf numFmtId="0" fontId="11" fillId="0" borderId="81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Continuous"/>
    </xf>
    <xf numFmtId="0" fontId="11" fillId="0" borderId="74" xfId="0" applyFont="1" applyFill="1" applyBorder="1" applyAlignment="1">
      <alignment horizontal="centerContinuous"/>
    </xf>
    <xf numFmtId="0" fontId="11" fillId="0" borderId="47" xfId="0" applyFont="1" applyFill="1" applyBorder="1" applyAlignment="1">
      <alignment/>
    </xf>
    <xf numFmtId="0" fontId="11" fillId="0" borderId="39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Continuous" wrapText="1"/>
    </xf>
    <xf numFmtId="0" fontId="11" fillId="0" borderId="74" xfId="0" applyFont="1" applyFill="1" applyBorder="1" applyAlignment="1">
      <alignment horizontal="centerContinuous" vertical="center" wrapText="1"/>
    </xf>
    <xf numFmtId="0" fontId="11" fillId="0" borderId="75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1" fillId="0" borderId="68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textRotation="90"/>
    </xf>
    <xf numFmtId="0" fontId="7" fillId="0" borderId="35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/>
    </xf>
    <xf numFmtId="0" fontId="7" fillId="0" borderId="15" xfId="0" applyFont="1" applyFill="1" applyBorder="1" applyAlignment="1">
      <alignment horizontal="center" textRotation="90"/>
    </xf>
    <xf numFmtId="0" fontId="7" fillId="0" borderId="3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" textRotation="90"/>
    </xf>
    <xf numFmtId="0" fontId="7" fillId="0" borderId="37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7" fillId="0" borderId="28" xfId="0" applyFont="1" applyBorder="1" applyAlignment="1">
      <alignment/>
    </xf>
    <xf numFmtId="0" fontId="6" fillId="0" borderId="28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58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6" fillId="0" borderId="5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0" xfId="0" applyFont="1" applyAlignment="1">
      <alignment wrapText="1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/>
    </xf>
    <xf numFmtId="0" fontId="7" fillId="0" borderId="51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51" xfId="0" applyFont="1" applyFill="1" applyBorder="1" applyAlignment="1">
      <alignment textRotation="90"/>
    </xf>
    <xf numFmtId="0" fontId="7" fillId="0" borderId="50" xfId="0" applyFont="1" applyFill="1" applyBorder="1" applyAlignment="1">
      <alignment textRotation="90"/>
    </xf>
    <xf numFmtId="0" fontId="7" fillId="0" borderId="60" xfId="0" applyFont="1" applyFill="1" applyBorder="1" applyAlignment="1">
      <alignment textRotation="90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7" fillId="0" borderId="52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justify" textRotation="90"/>
    </xf>
    <xf numFmtId="0" fontId="7" fillId="0" borderId="0" xfId="0" applyFont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2" xfId="0" applyFont="1" applyFill="1" applyBorder="1" applyAlignment="1">
      <alignment horizontal="center" vertical="justify" textRotation="90"/>
    </xf>
    <xf numFmtId="0" fontId="7" fillId="0" borderId="61" xfId="0" applyFont="1" applyFill="1" applyBorder="1" applyAlignment="1">
      <alignment/>
    </xf>
    <xf numFmtId="0" fontId="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4" xfId="0" applyFont="1" applyFill="1" applyBorder="1" applyAlignment="1">
      <alignment/>
    </xf>
    <xf numFmtId="0" fontId="7" fillId="0" borderId="65" xfId="0" applyFont="1" applyBorder="1" applyAlignment="1">
      <alignment/>
    </xf>
    <xf numFmtId="2" fontId="6" fillId="0" borderId="46" xfId="0" applyNumberFormat="1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/>
    </xf>
    <xf numFmtId="0" fontId="7" fillId="0" borderId="65" xfId="0" applyFont="1" applyFill="1" applyBorder="1" applyAlignment="1">
      <alignment/>
    </xf>
    <xf numFmtId="2" fontId="7" fillId="0" borderId="46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7" fillId="0" borderId="65" xfId="0" applyFont="1" applyFill="1" applyBorder="1" applyAlignment="1">
      <alignment/>
    </xf>
    <xf numFmtId="2" fontId="6" fillId="0" borderId="46" xfId="0" applyNumberFormat="1" applyFont="1" applyFill="1" applyBorder="1" applyAlignment="1">
      <alignment horizontal="center"/>
    </xf>
    <xf numFmtId="2" fontId="6" fillId="0" borderId="65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justify" textRotation="90"/>
    </xf>
    <xf numFmtId="0" fontId="7" fillId="0" borderId="67" xfId="0" applyFont="1" applyFill="1" applyBorder="1" applyAlignment="1">
      <alignment horizontal="center" vertical="justify" textRotation="90"/>
    </xf>
    <xf numFmtId="0" fontId="7" fillId="0" borderId="55" xfId="0" applyFont="1" applyFill="1" applyBorder="1" applyAlignment="1">
      <alignment horizontal="right" vertical="justify"/>
    </xf>
    <xf numFmtId="0" fontId="7" fillId="0" borderId="22" xfId="0" applyFont="1" applyFill="1" applyBorder="1" applyAlignment="1">
      <alignment horizontal="center" vertical="justify" textRotation="90"/>
    </xf>
    <xf numFmtId="0" fontId="7" fillId="0" borderId="25" xfId="0" applyFont="1" applyFill="1" applyBorder="1" applyAlignment="1">
      <alignment horizontal="center" vertical="justify" textRotation="90"/>
    </xf>
    <xf numFmtId="0" fontId="7" fillId="0" borderId="68" xfId="0" applyFont="1" applyFill="1" applyBorder="1" applyAlignment="1">
      <alignment horizontal="center" vertical="justify" textRotation="90"/>
    </xf>
    <xf numFmtId="0" fontId="7" fillId="0" borderId="20" xfId="0" applyFont="1" applyFill="1" applyBorder="1" applyAlignment="1">
      <alignment horizontal="center" vertical="justify" textRotation="90"/>
    </xf>
    <xf numFmtId="0" fontId="7" fillId="0" borderId="29" xfId="0" applyFont="1" applyFill="1" applyBorder="1" applyAlignment="1">
      <alignment horizontal="center" vertical="justify" textRotation="90"/>
    </xf>
    <xf numFmtId="0" fontId="7" fillId="0" borderId="11" xfId="0" applyFont="1" applyFill="1" applyBorder="1" applyAlignment="1">
      <alignment horizontal="center" vertical="justify" textRotation="90"/>
    </xf>
    <xf numFmtId="0" fontId="7" fillId="0" borderId="30" xfId="0" applyFont="1" applyFill="1" applyBorder="1" applyAlignment="1">
      <alignment horizontal="center" vertical="justify" textRotation="90"/>
    </xf>
    <xf numFmtId="0" fontId="7" fillId="0" borderId="69" xfId="0" applyFont="1" applyFill="1" applyBorder="1" applyAlignment="1">
      <alignment horizontal="center" vertical="justify" textRotation="90"/>
    </xf>
    <xf numFmtId="0" fontId="7" fillId="0" borderId="70" xfId="0" applyFont="1" applyFill="1" applyBorder="1" applyAlignment="1">
      <alignment horizontal="center" vertical="justify" textRotation="90"/>
    </xf>
    <xf numFmtId="0" fontId="7" fillId="0" borderId="71" xfId="0" applyFont="1" applyFill="1" applyBorder="1" applyAlignment="1">
      <alignment horizontal="center" vertical="justify" textRotation="90"/>
    </xf>
    <xf numFmtId="0" fontId="7" fillId="0" borderId="48" xfId="0" applyFont="1" applyFill="1" applyBorder="1" applyAlignment="1">
      <alignment horizontal="center" vertical="justify" textRotation="90"/>
    </xf>
    <xf numFmtId="0" fontId="7" fillId="0" borderId="34" xfId="0" applyFont="1" applyFill="1" applyBorder="1" applyAlignment="1">
      <alignment horizontal="center" vertical="justify" textRotation="90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55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75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2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52" xfId="0" applyFont="1" applyFill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0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34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29" xfId="0" applyFont="1" applyFill="1" applyBorder="1" applyAlignment="1">
      <alignment horizontal="centerContinuous" vertical="center" wrapText="1"/>
    </xf>
    <xf numFmtId="0" fontId="7" fillId="0" borderId="55" xfId="0" applyFont="1" applyFill="1" applyBorder="1" applyAlignment="1">
      <alignment horizontal="left" vertical="justify"/>
    </xf>
    <xf numFmtId="0" fontId="7" fillId="0" borderId="33" xfId="0" applyFont="1" applyFill="1" applyBorder="1" applyAlignment="1">
      <alignment horizontal="left" vertical="justify"/>
    </xf>
    <xf numFmtId="0" fontId="7" fillId="0" borderId="32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7" fillId="0" borderId="72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6" fillId="0" borderId="88" xfId="0" applyFont="1" applyFill="1" applyBorder="1" applyAlignment="1">
      <alignment horizontal="center"/>
    </xf>
    <xf numFmtId="0" fontId="6" fillId="0" borderId="0" xfId="0" applyFont="1" applyFill="1" applyAlignment="1">
      <alignment horizontal="justify" vertical="center"/>
    </xf>
    <xf numFmtId="0" fontId="7" fillId="0" borderId="39" xfId="0" applyFont="1" applyFill="1" applyBorder="1" applyAlignment="1">
      <alignment horizontal="centerContinuous"/>
    </xf>
    <xf numFmtId="0" fontId="7" fillId="0" borderId="76" xfId="0" applyFont="1" applyFill="1" applyBorder="1" applyAlignment="1">
      <alignment horizontal="center" vertical="justify" textRotation="90"/>
    </xf>
    <xf numFmtId="0" fontId="7" fillId="0" borderId="77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 vertical="justify" textRotation="90"/>
    </xf>
    <xf numFmtId="0" fontId="7" fillId="0" borderId="19" xfId="0" applyFont="1" applyFill="1" applyBorder="1" applyAlignment="1">
      <alignment horizontal="center" vertical="justify" textRotation="90"/>
    </xf>
    <xf numFmtId="0" fontId="7" fillId="0" borderId="42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 vertical="justify" textRotation="90"/>
    </xf>
    <xf numFmtId="0" fontId="7" fillId="0" borderId="80" xfId="0" applyFont="1" applyFill="1" applyBorder="1" applyAlignment="1">
      <alignment horizontal="center" vertical="justify" textRotation="90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Continuous"/>
    </xf>
    <xf numFmtId="0" fontId="7" fillId="0" borderId="83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" vertical="justify" textRotation="90"/>
    </xf>
    <xf numFmtId="0" fontId="7" fillId="0" borderId="0" xfId="0" applyFont="1" applyFill="1" applyBorder="1" applyAlignment="1">
      <alignment horizontal="center" vertical="justify" textRotation="90"/>
    </xf>
    <xf numFmtId="0" fontId="7" fillId="0" borderId="12" xfId="0" applyFont="1" applyFill="1" applyBorder="1" applyAlignment="1">
      <alignment horizontal="center" vertical="justify" textRotation="90"/>
    </xf>
    <xf numFmtId="0" fontId="6" fillId="0" borderId="6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6" fillId="0" borderId="61" xfId="0" applyFont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Continuous"/>
    </xf>
    <xf numFmtId="0" fontId="7" fillId="0" borderId="86" xfId="0" applyFont="1" applyFill="1" applyBorder="1" applyAlignment="1">
      <alignment horizontal="center" vertical="justify" textRotation="90"/>
    </xf>
    <xf numFmtId="0" fontId="7" fillId="0" borderId="14" xfId="0" applyFont="1" applyFill="1" applyBorder="1" applyAlignment="1">
      <alignment horizontal="center" vertical="justify" textRotation="90"/>
    </xf>
    <xf numFmtId="0" fontId="7" fillId="0" borderId="15" xfId="0" applyFont="1" applyFill="1" applyBorder="1" applyAlignment="1">
      <alignment horizontal="center" vertical="justify" textRotation="90"/>
    </xf>
    <xf numFmtId="0" fontId="7" fillId="0" borderId="87" xfId="0" applyFont="1" applyFill="1" applyBorder="1" applyAlignment="1">
      <alignment horizontal="center" vertical="justify" textRotation="90"/>
    </xf>
    <xf numFmtId="0" fontId="7" fillId="0" borderId="16" xfId="0" applyFont="1" applyFill="1" applyBorder="1" applyAlignment="1">
      <alignment horizontal="center" vertical="justify" textRotation="90"/>
    </xf>
    <xf numFmtId="0" fontId="7" fillId="0" borderId="3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Continuous"/>
    </xf>
    <xf numFmtId="0" fontId="7" fillId="0" borderId="64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7" fillId="0" borderId="65" xfId="0" applyFont="1" applyFill="1" applyBorder="1" applyAlignment="1">
      <alignment horizontal="centerContinuous"/>
    </xf>
    <xf numFmtId="0" fontId="7" fillId="0" borderId="74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/>
    </xf>
    <xf numFmtId="0" fontId="7" fillId="0" borderId="28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2" fontId="6" fillId="0" borderId="46" xfId="0" applyNumberFormat="1" applyFont="1" applyFill="1" applyBorder="1" applyAlignment="1">
      <alignment horizontal="center"/>
    </xf>
    <xf numFmtId="2" fontId="6" fillId="0" borderId="65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27" xfId="0" applyFont="1" applyFill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7" fillId="0" borderId="71" xfId="0" applyFont="1" applyFill="1" applyBorder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justify" vertical="center"/>
    </xf>
    <xf numFmtId="0" fontId="11" fillId="0" borderId="53" xfId="0" applyFont="1" applyFill="1" applyBorder="1" applyAlignment="1">
      <alignment horizontal="centerContinuous" vertical="center"/>
    </xf>
    <xf numFmtId="0" fontId="11" fillId="0" borderId="63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34" xfId="0" applyFont="1" applyFill="1" applyBorder="1" applyAlignment="1">
      <alignment horizontal="justify" vertical="center"/>
    </xf>
    <xf numFmtId="0" fontId="12" fillId="0" borderId="7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justify" vertical="center" textRotation="90"/>
    </xf>
    <xf numFmtId="0" fontId="12" fillId="0" borderId="6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justify" vertical="center" textRotation="90"/>
    </xf>
    <xf numFmtId="0" fontId="11" fillId="0" borderId="29" xfId="0" applyFont="1" applyFill="1" applyBorder="1" applyAlignment="1">
      <alignment horizontal="justify" vertical="center"/>
    </xf>
    <xf numFmtId="0" fontId="11" fillId="0" borderId="42" xfId="0" applyFont="1" applyFill="1" applyBorder="1" applyAlignment="1">
      <alignment horizontal="justify" vertical="center"/>
    </xf>
    <xf numFmtId="0" fontId="11" fillId="0" borderId="48" xfId="0" applyFont="1" applyFill="1" applyBorder="1" applyAlignment="1">
      <alignment horizontal="justify" vertical="center"/>
    </xf>
    <xf numFmtId="0" fontId="11" fillId="0" borderId="50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51" xfId="0" applyFont="1" applyFill="1" applyBorder="1" applyAlignment="1">
      <alignment horizontal="justify" vertical="center"/>
    </xf>
    <xf numFmtId="0" fontId="11" fillId="0" borderId="60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justify" vertical="center"/>
    </xf>
    <xf numFmtId="0" fontId="11" fillId="0" borderId="41" xfId="0" applyFont="1" applyFill="1" applyBorder="1" applyAlignment="1">
      <alignment horizontal="justify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Continuous" vertical="center"/>
    </xf>
    <xf numFmtId="0" fontId="12" fillId="0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justify" vertical="center"/>
    </xf>
    <xf numFmtId="0" fontId="0" fillId="0" borderId="18" xfId="0" applyBorder="1" applyAlignment="1">
      <alignment horizontal="center"/>
    </xf>
    <xf numFmtId="0" fontId="12" fillId="0" borderId="9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8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7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84" xfId="0" applyFont="1" applyFill="1" applyBorder="1" applyAlignment="1">
      <alignment horizontal="justify" vertical="center"/>
    </xf>
    <xf numFmtId="0" fontId="11" fillId="0" borderId="21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/>
    </xf>
    <xf numFmtId="0" fontId="11" fillId="0" borderId="4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center"/>
    </xf>
    <xf numFmtId="0" fontId="11" fillId="0" borderId="68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 vertical="justify"/>
    </xf>
    <xf numFmtId="0" fontId="11" fillId="0" borderId="53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left" vertical="justify"/>
    </xf>
    <xf numFmtId="0" fontId="11" fillId="0" borderId="33" xfId="0" applyFont="1" applyFill="1" applyBorder="1" applyAlignment="1">
      <alignment horizontal="left" vertical="justify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4" fillId="0" borderId="45" xfId="0" applyFont="1" applyBorder="1" applyAlignment="1">
      <alignment horizontal="justify" vertical="center"/>
    </xf>
    <xf numFmtId="0" fontId="24" fillId="0" borderId="55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4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4" fillId="0" borderId="46" xfId="0" applyFont="1" applyBorder="1" applyAlignment="1">
      <alignment horizontal="justify" vertical="center"/>
    </xf>
    <xf numFmtId="0" fontId="24" fillId="0" borderId="28" xfId="0" applyFont="1" applyBorder="1" applyAlignment="1">
      <alignment horizontal="justify" vertical="center"/>
    </xf>
    <xf numFmtId="0" fontId="24" fillId="0" borderId="2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0" fontId="24" fillId="0" borderId="65" xfId="0" applyFont="1" applyBorder="1" applyAlignment="1">
      <alignment vertical="center"/>
    </xf>
    <xf numFmtId="0" fontId="24" fillId="0" borderId="49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66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justify" vertical="center"/>
    </xf>
    <xf numFmtId="0" fontId="24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vertical="center" wrapText="1"/>
    </xf>
    <xf numFmtId="0" fontId="24" fillId="0" borderId="44" xfId="0" applyFont="1" applyBorder="1" applyAlignment="1">
      <alignment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6" fillId="0" borderId="64" xfId="0" applyFont="1" applyBorder="1" applyAlignment="1">
      <alignment horizontal="center" vertical="center"/>
    </xf>
    <xf numFmtId="0" fontId="24" fillId="0" borderId="41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24" fillId="0" borderId="65" xfId="0" applyFont="1" applyBorder="1" applyAlignment="1">
      <alignment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оборотная сторона У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workbookViewId="0" topLeftCell="A1">
      <pane ySplit="6" topLeftCell="A9" activePane="bottomLeft" state="frozen"/>
      <selection pane="bottomLeft" activeCell="A4" sqref="A4:I4"/>
    </sheetView>
  </sheetViews>
  <sheetFormatPr defaultColWidth="8.875" defaultRowHeight="12.75" outlineLevelRow="2"/>
  <cols>
    <col min="1" max="1" width="3.75390625" style="830" customWidth="1"/>
    <col min="2" max="2" width="4.25390625" style="830" customWidth="1"/>
    <col min="3" max="3" width="4.75390625" style="830" customWidth="1"/>
    <col min="4" max="4" width="50.125" style="830" customWidth="1"/>
    <col min="5" max="5" width="15.375" style="830" customWidth="1"/>
    <col min="6" max="6" width="5.00390625" style="830" customWidth="1"/>
    <col min="7" max="9" width="5.25390625" style="830" customWidth="1"/>
    <col min="10" max="16384" width="9.125" style="830" bestFit="1" customWidth="1"/>
  </cols>
  <sheetData>
    <row r="1" spans="1:9" s="828" customFormat="1" ht="15">
      <c r="A1" s="831" t="s">
        <v>0</v>
      </c>
      <c r="B1" s="831"/>
      <c r="C1" s="831"/>
      <c r="D1" s="831"/>
      <c r="E1" s="831"/>
      <c r="F1" s="831"/>
      <c r="G1" s="831"/>
      <c r="H1" s="831"/>
      <c r="I1" s="831"/>
    </row>
    <row r="2" spans="1:9" s="828" customFormat="1" ht="15">
      <c r="A2" s="831" t="s">
        <v>1</v>
      </c>
      <c r="B2" s="831"/>
      <c r="C2" s="831"/>
      <c r="D2" s="831"/>
      <c r="E2" s="831"/>
      <c r="F2" s="831"/>
      <c r="G2" s="831"/>
      <c r="H2" s="831"/>
      <c r="I2" s="831"/>
    </row>
    <row r="3" spans="1:9" s="828" customFormat="1" ht="15">
      <c r="A3" s="831" t="s">
        <v>2</v>
      </c>
      <c r="B3" s="831"/>
      <c r="C3" s="831"/>
      <c r="D3" s="831"/>
      <c r="E3" s="831"/>
      <c r="F3" s="831"/>
      <c r="G3" s="831"/>
      <c r="H3" s="831"/>
      <c r="I3" s="831"/>
    </row>
    <row r="4" spans="1:9" s="828" customFormat="1" ht="20.25" customHeight="1">
      <c r="A4" s="856" t="s">
        <v>3</v>
      </c>
      <c r="B4" s="856"/>
      <c r="C4" s="856"/>
      <c r="D4" s="856"/>
      <c r="E4" s="856"/>
      <c r="F4" s="856"/>
      <c r="G4" s="856"/>
      <c r="H4" s="856"/>
      <c r="I4" s="856"/>
    </row>
    <row r="5" spans="1:9" s="829" customFormat="1" ht="30" customHeight="1">
      <c r="A5" s="857" t="s">
        <v>4</v>
      </c>
      <c r="B5" s="858"/>
      <c r="C5" s="859"/>
      <c r="D5" s="835" t="s">
        <v>5</v>
      </c>
      <c r="E5" s="835"/>
      <c r="F5" s="834" t="s">
        <v>6</v>
      </c>
      <c r="G5" s="860" t="s">
        <v>7</v>
      </c>
      <c r="H5" s="861"/>
      <c r="I5" s="877"/>
    </row>
    <row r="6" spans="1:9" s="829" customFormat="1" ht="15.75">
      <c r="A6" s="862"/>
      <c r="B6" s="863"/>
      <c r="C6" s="864"/>
      <c r="D6" s="839" t="s">
        <v>8</v>
      </c>
      <c r="E6" s="839" t="s">
        <v>9</v>
      </c>
      <c r="F6" s="865"/>
      <c r="G6" s="839" t="s">
        <v>10</v>
      </c>
      <c r="H6" s="839" t="s">
        <v>11</v>
      </c>
      <c r="I6" s="840" t="s">
        <v>12</v>
      </c>
    </row>
    <row r="7" spans="1:9" s="829" customFormat="1" ht="3.75" customHeight="1" hidden="1">
      <c r="A7" s="866"/>
      <c r="B7" s="867"/>
      <c r="C7" s="867"/>
      <c r="D7" s="861"/>
      <c r="E7" s="861"/>
      <c r="F7" s="867"/>
      <c r="G7" s="861"/>
      <c r="H7" s="861"/>
      <c r="I7" s="877"/>
    </row>
    <row r="8" spans="1:9" ht="30" customHeight="1" outlineLevel="1">
      <c r="A8" s="868"/>
      <c r="B8" s="869"/>
      <c r="C8" s="870"/>
      <c r="D8" s="870"/>
      <c r="E8" s="871"/>
      <c r="F8" s="872"/>
      <c r="G8" s="870"/>
      <c r="H8" s="870"/>
      <c r="I8" s="878"/>
    </row>
    <row r="9" spans="1:9" ht="30" customHeight="1" outlineLevel="2">
      <c r="A9" s="847"/>
      <c r="B9" s="848"/>
      <c r="C9" s="849"/>
      <c r="D9" s="873"/>
      <c r="E9" s="849"/>
      <c r="F9" s="874"/>
      <c r="G9" s="873"/>
      <c r="H9" s="873"/>
      <c r="I9" s="879"/>
    </row>
    <row r="10" spans="1:9" ht="35.25" customHeight="1">
      <c r="A10" s="851"/>
      <c r="B10" s="873"/>
      <c r="C10" s="873"/>
      <c r="D10" s="873"/>
      <c r="E10" s="849"/>
      <c r="F10" s="875"/>
      <c r="G10" s="876"/>
      <c r="H10" s="876"/>
      <c r="I10" s="880"/>
    </row>
    <row r="11" spans="1:9" ht="15.75">
      <c r="A11" s="853"/>
      <c r="B11" s="854"/>
      <c r="C11" s="854"/>
      <c r="D11" s="854"/>
      <c r="E11" s="854"/>
      <c r="F11" s="854"/>
      <c r="G11" s="854"/>
      <c r="H11" s="854"/>
      <c r="I11" s="855"/>
    </row>
  </sheetData>
  <sheetProtection/>
  <mergeCells count="10">
    <mergeCell ref="A1:I1"/>
    <mergeCell ref="A2:I2"/>
    <mergeCell ref="A3:I3"/>
    <mergeCell ref="A4:I4"/>
    <mergeCell ref="D5:E5"/>
    <mergeCell ref="G5:I5"/>
    <mergeCell ref="C8:D8"/>
    <mergeCell ref="B10:D10"/>
    <mergeCell ref="F5:F6"/>
    <mergeCell ref="A5:C6"/>
  </mergeCells>
  <printOptions horizontalCentered="1"/>
  <pageMargins left="0.39" right="0.39" top="0.59" bottom="0.59" header="0.31" footer="0.31"/>
  <pageSetup fitToHeight="100" fitToWidth="1" horizontalDpi="600" verticalDpi="600" orientation="portrait" paperSize="9" scale="98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B48" sqref="B48"/>
    </sheetView>
  </sheetViews>
  <sheetFormatPr defaultColWidth="8.87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12">
      <c r="A2" s="104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2">
      <c r="A3" s="13" t="s">
        <v>336</v>
      </c>
      <c r="B3" s="13" t="s">
        <v>337</v>
      </c>
      <c r="C3" s="13" t="s">
        <v>338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37" ht="12">
      <c r="A4" s="105"/>
      <c r="B4" s="13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1"/>
    </row>
    <row r="5" spans="1:36" ht="12">
      <c r="A5" s="107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1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15" ht="12">
      <c r="B15" s="59"/>
    </row>
  </sheetData>
  <sheetProtection/>
  <mergeCells count="4">
    <mergeCell ref="A1:O1"/>
    <mergeCell ref="C3:Q3"/>
    <mergeCell ref="A3:A4"/>
    <mergeCell ref="B3:B4"/>
  </mergeCells>
  <printOptions/>
  <pageMargins left="0.2" right="0.2" top="0.35" bottom="0.47" header="0.24" footer="0.24"/>
  <pageSetup horizontalDpi="600" verticalDpi="600" orientation="portrait" paperSize="9" scale="66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8.875" defaultRowHeight="12.75"/>
  <cols>
    <col min="1" max="1" width="76.25390625" style="89" customWidth="1"/>
    <col min="2" max="2" width="42.00390625" style="89" customWidth="1"/>
    <col min="3" max="3" width="20.875" style="89" customWidth="1"/>
  </cols>
  <sheetData>
    <row r="1" ht="12">
      <c r="A1" s="30"/>
    </row>
  </sheetData>
  <sheetProtection/>
  <printOptions/>
  <pageMargins left="0.2" right="0.2" top="0.35" bottom="0.47" header="0.24" footer="0.24"/>
  <pageSetup horizontalDpi="600" verticalDpi="600" orientation="portrait" paperSize="9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8.875" defaultRowHeight="12.75"/>
  <cols>
    <col min="1" max="1" width="45.875" style="0" customWidth="1"/>
    <col min="2" max="18" width="5.75390625" style="0" customWidth="1"/>
  </cols>
  <sheetData>
    <row r="1" spans="1:16" ht="1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2">
      <c r="A2" s="100"/>
    </row>
    <row r="3" spans="1:16" s="47" customFormat="1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47" customFormat="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47" customFormat="1" ht="12">
      <c r="A5" s="13" t="s">
        <v>339</v>
      </c>
      <c r="B5" s="13" t="s">
        <v>340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47" customFormat="1" ht="24.75" customHeight="1">
      <c r="A6" s="7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2">
      <c r="A7" s="69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3"/>
      <c r="M7" s="23"/>
      <c r="N7" s="23"/>
      <c r="O7" s="23"/>
      <c r="P7" s="23"/>
    </row>
    <row r="8" s="100" customFormat="1" ht="12"/>
  </sheetData>
  <sheetProtection/>
  <mergeCells count="4">
    <mergeCell ref="A1:P1"/>
    <mergeCell ref="A3:P3"/>
    <mergeCell ref="B5:P5"/>
    <mergeCell ref="A5:A6"/>
  </mergeCells>
  <printOptions/>
  <pageMargins left="0.2" right="0.2" top="0.35" bottom="0.47" header="0.24" footer="0.24"/>
  <pageSetup horizontalDpi="600" verticalDpi="600" orientation="portrait" paperSize="9" scale="77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C1">
      <selection activeCell="D5" sqref="D5"/>
    </sheetView>
  </sheetViews>
  <sheetFormatPr defaultColWidth="8.87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">
      <c r="B2" s="96" t="s">
        <v>341</v>
      </c>
      <c r="C2" s="96"/>
      <c r="D2" s="96"/>
      <c r="E2" s="96"/>
      <c r="F2" s="96"/>
    </row>
    <row r="4" spans="1:7" ht="12">
      <c r="A4" s="68" t="s">
        <v>342</v>
      </c>
      <c r="B4" s="68" t="s">
        <v>343</v>
      </c>
      <c r="C4" s="68" t="s">
        <v>344</v>
      </c>
      <c r="D4" s="68" t="s">
        <v>334</v>
      </c>
      <c r="E4" s="68" t="s">
        <v>345</v>
      </c>
      <c r="F4" s="68" t="s">
        <v>346</v>
      </c>
      <c r="G4" s="68" t="s">
        <v>347</v>
      </c>
    </row>
    <row r="5" spans="1:7" ht="12">
      <c r="A5" s="97"/>
      <c r="B5" s="25"/>
      <c r="C5" s="25"/>
      <c r="D5" s="98"/>
      <c r="G5" s="99"/>
    </row>
  </sheetData>
  <sheetProtection/>
  <mergeCells count="1">
    <mergeCell ref="B2:F2"/>
  </mergeCells>
  <printOptions/>
  <pageMargins left="0.71" right="0.71" top="0.75" bottom="0.75" header="0.31" footer="0.31"/>
  <pageSetup horizontalDpi="600" verticalDpi="600" orientation="portrait" paperSize="9" scale="75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B48" sqref="B48"/>
    </sheetView>
  </sheetViews>
  <sheetFormatPr defaultColWidth="8.87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4.25">
      <c r="A2" s="92"/>
      <c r="B2" s="26"/>
      <c r="C2" s="26"/>
    </row>
    <row r="4" spans="1:5" ht="12">
      <c r="A4" s="13" t="s">
        <v>348</v>
      </c>
      <c r="B4" s="13" t="s">
        <v>349</v>
      </c>
      <c r="C4" s="13" t="s">
        <v>350</v>
      </c>
      <c r="D4" s="28" t="s">
        <v>342</v>
      </c>
      <c r="E4" s="28" t="s">
        <v>351</v>
      </c>
    </row>
    <row r="5" spans="1:5" ht="12">
      <c r="A5" s="69"/>
      <c r="B5" s="69"/>
      <c r="C5" s="93"/>
      <c r="D5" s="94"/>
      <c r="E5" s="95"/>
    </row>
  </sheetData>
  <sheetProtection/>
  <mergeCells count="1">
    <mergeCell ref="A2:C2"/>
  </mergeCells>
  <printOptions/>
  <pageMargins left="0.2" right="0.2" top="0.35" bottom="0.47" header="0.24" footer="0.24"/>
  <pageSetup horizontalDpi="600" verticalDpi="600" orientation="portrait" paperSize="9" scale="65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G8" sqref="G8"/>
    </sheetView>
  </sheetViews>
  <sheetFormatPr defaultColWidth="8.87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60" customWidth="1"/>
    <col min="5" max="5" width="3.75390625" style="91" customWidth="1"/>
    <col min="6" max="6" width="4.00390625" style="0" customWidth="1"/>
    <col min="7" max="7" width="78.25390625" style="59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">
      <c r="A1" s="23"/>
      <c r="B1" s="23"/>
      <c r="C1" s="13" t="s">
        <v>352</v>
      </c>
      <c r="D1" s="13"/>
      <c r="E1" s="13"/>
      <c r="F1" s="13"/>
      <c r="G1" s="13"/>
      <c r="H1" s="13"/>
      <c r="I1" s="13"/>
      <c r="J1" s="13"/>
    </row>
    <row r="2" spans="1:10" s="43" customFormat="1" ht="83.25" customHeight="1">
      <c r="A2" s="20" t="s">
        <v>353</v>
      </c>
      <c r="B2" s="20" t="s">
        <v>354</v>
      </c>
      <c r="C2" s="20" t="s">
        <v>355</v>
      </c>
      <c r="D2" s="20" t="s">
        <v>356</v>
      </c>
      <c r="E2" s="20" t="s">
        <v>357</v>
      </c>
      <c r="F2" s="20" t="s">
        <v>358</v>
      </c>
      <c r="G2" s="19" t="s">
        <v>359</v>
      </c>
      <c r="H2" s="19" t="s">
        <v>360</v>
      </c>
      <c r="I2" s="48" t="s">
        <v>361</v>
      </c>
      <c r="J2" s="77" t="s">
        <v>362</v>
      </c>
    </row>
    <row r="3" spans="3:13" ht="12">
      <c r="C3" s="10"/>
      <c r="F3" s="47"/>
      <c r="G3" s="76"/>
      <c r="J3" s="47"/>
      <c r="M3" s="26"/>
    </row>
  </sheetData>
  <sheetProtection/>
  <mergeCells count="1">
    <mergeCell ref="C1:G1"/>
  </mergeCells>
  <printOptions/>
  <pageMargins left="0.2" right="0.2" top="0.35" bottom="0.47" header="0.24" footer="0.24"/>
  <pageSetup horizontalDpi="600" verticalDpi="600" orientation="portrait" paperSize="9" scale="8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8.87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83"/>
      <c r="B2" s="84" t="s">
        <v>363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2.7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48">
      <c r="A5" s="87" t="s">
        <v>364</v>
      </c>
      <c r="B5" s="87"/>
      <c r="C5" s="88" t="s">
        <v>365</v>
      </c>
      <c r="D5" s="88" t="s">
        <v>366</v>
      </c>
      <c r="E5" s="88" t="s">
        <v>367</v>
      </c>
      <c r="F5" s="88" t="s">
        <v>368</v>
      </c>
      <c r="G5" s="88" t="s">
        <v>369</v>
      </c>
      <c r="H5" s="88" t="s">
        <v>370</v>
      </c>
      <c r="I5" s="88" t="s">
        <v>371</v>
      </c>
      <c r="J5" s="88" t="s">
        <v>372</v>
      </c>
      <c r="K5" s="87" t="s">
        <v>373</v>
      </c>
      <c r="L5" s="87" t="s">
        <v>366</v>
      </c>
    </row>
    <row r="6" spans="1:12" ht="12">
      <c r="A6" s="26"/>
      <c r="B6" s="89"/>
      <c r="C6" s="26"/>
      <c r="D6" s="26"/>
      <c r="E6" s="26"/>
      <c r="F6" s="26"/>
      <c r="G6" s="26"/>
      <c r="H6" s="26"/>
      <c r="I6" s="26"/>
      <c r="J6" s="26"/>
      <c r="K6" s="90"/>
      <c r="L6" s="90"/>
    </row>
  </sheetData>
  <sheetProtection/>
  <mergeCells count="5">
    <mergeCell ref="B2:L2"/>
    <mergeCell ref="B3:L3"/>
    <mergeCell ref="A5:B5"/>
    <mergeCell ref="K5:L5"/>
    <mergeCell ref="K6:L6"/>
  </mergeCells>
  <printOptions/>
  <pageMargins left="0.75" right="0.75" top="0.98" bottom="0.98" header="0.51" footer="0.51"/>
  <pageSetup horizontalDpi="600" verticalDpi="600" orientation="portrait" paperSize="9" scale="65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F21" sqref="F21"/>
    </sheetView>
  </sheetViews>
  <sheetFormatPr defaultColWidth="8.87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">
      <c r="A2" s="14" t="s">
        <v>350</v>
      </c>
      <c r="B2" s="13" t="s">
        <v>374</v>
      </c>
      <c r="C2" s="13"/>
      <c r="D2" s="13"/>
      <c r="E2" s="79" t="s">
        <v>375</v>
      </c>
      <c r="F2" s="80"/>
      <c r="G2" s="81"/>
      <c r="H2" s="13" t="s">
        <v>376</v>
      </c>
      <c r="I2" s="13"/>
    </row>
    <row r="3" spans="1:9" ht="69.75" customHeight="1">
      <c r="A3" s="82"/>
      <c r="B3" s="13" t="s">
        <v>377</v>
      </c>
      <c r="C3" s="48" t="s">
        <v>378</v>
      </c>
      <c r="D3" s="48" t="s">
        <v>379</v>
      </c>
      <c r="E3" s="48" t="s">
        <v>380</v>
      </c>
      <c r="F3" s="19" t="s">
        <v>381</v>
      </c>
      <c r="G3" s="48" t="s">
        <v>382</v>
      </c>
      <c r="H3" s="48" t="s">
        <v>383</v>
      </c>
      <c r="I3" s="19" t="s">
        <v>376</v>
      </c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</sheetData>
  <sheetProtection/>
  <mergeCells count="4">
    <mergeCell ref="B2:D2"/>
    <mergeCell ref="E2:G2"/>
    <mergeCell ref="H2:I2"/>
    <mergeCell ref="A2:A3"/>
  </mergeCells>
  <printOptions/>
  <pageMargins left="0.75" right="0.75" top="0.98" bottom="0.98" header="0.51" footer="0.51"/>
  <pageSetup horizontalDpi="600" verticalDpi="600" orientation="portrait" paperSize="9" scale="60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B1">
      <selection activeCell="E3" sqref="E3"/>
    </sheetView>
  </sheetViews>
  <sheetFormatPr defaultColWidth="8.87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">
      <c r="A1" s="23"/>
      <c r="B1" s="23"/>
      <c r="C1" s="13" t="s">
        <v>352</v>
      </c>
      <c r="D1" s="13"/>
      <c r="E1" s="13"/>
      <c r="F1" s="13"/>
      <c r="G1" s="13"/>
      <c r="H1" s="23"/>
      <c r="I1" s="23"/>
    </row>
    <row r="2" spans="1:10" ht="87" customHeight="1">
      <c r="A2" s="48" t="s">
        <v>353</v>
      </c>
      <c r="B2" s="20" t="s">
        <v>354</v>
      </c>
      <c r="C2" s="20" t="s">
        <v>355</v>
      </c>
      <c r="D2" s="20" t="s">
        <v>356</v>
      </c>
      <c r="E2" s="20" t="s">
        <v>384</v>
      </c>
      <c r="F2" s="20" t="s">
        <v>357</v>
      </c>
      <c r="G2" s="19" t="s">
        <v>359</v>
      </c>
      <c r="H2" s="13" t="s">
        <v>360</v>
      </c>
      <c r="I2" s="48" t="s">
        <v>361</v>
      </c>
      <c r="J2" s="77" t="s">
        <v>362</v>
      </c>
    </row>
    <row r="3" spans="3:10" ht="12">
      <c r="C3" s="10"/>
      <c r="D3" s="60"/>
      <c r="E3" s="75"/>
      <c r="G3" s="76"/>
      <c r="J3" s="78"/>
    </row>
  </sheetData>
  <sheetProtection/>
  <mergeCells count="1">
    <mergeCell ref="C1:G1"/>
  </mergeCells>
  <printOptions/>
  <pageMargins left="0.2" right="0.2" top="0.35" bottom="0.47" header="0.24" footer="0.24"/>
  <pageSetup horizontalDpi="600" verticalDpi="600" orientation="portrait" paperSize="9" scale="8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K12" sqref="K12"/>
    </sheetView>
  </sheetViews>
  <sheetFormatPr defaultColWidth="8.87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">
      <c r="A2" s="58"/>
      <c r="B2" s="59"/>
      <c r="C2" s="59"/>
    </row>
    <row r="3" spans="2:3" ht="12">
      <c r="B3" s="10"/>
      <c r="C3" s="10"/>
    </row>
    <row r="4" ht="12">
      <c r="D4" s="60"/>
    </row>
    <row r="5" spans="2:3" ht="12">
      <c r="B5" s="10"/>
      <c r="C5" s="10"/>
    </row>
    <row r="6" spans="1:14" ht="12">
      <c r="A6" s="61" t="s">
        <v>336</v>
      </c>
      <c r="B6" s="62" t="s">
        <v>385</v>
      </c>
      <c r="C6" s="61" t="s">
        <v>386</v>
      </c>
      <c r="D6" s="63" t="s">
        <v>387</v>
      </c>
      <c r="E6" s="13" t="s">
        <v>388</v>
      </c>
      <c r="F6" s="13"/>
      <c r="G6" s="62" t="s">
        <v>389</v>
      </c>
      <c r="H6" s="64" t="s">
        <v>390</v>
      </c>
      <c r="I6" s="71" t="s">
        <v>391</v>
      </c>
      <c r="J6" s="72"/>
      <c r="K6" s="72"/>
      <c r="L6" s="73"/>
      <c r="M6" s="61" t="s">
        <v>392</v>
      </c>
      <c r="N6" s="63" t="s">
        <v>334</v>
      </c>
    </row>
    <row r="7" spans="1:14" ht="12">
      <c r="A7" s="65"/>
      <c r="B7" s="65"/>
      <c r="C7" s="66"/>
      <c r="D7" s="67"/>
      <c r="E7" s="68" t="s">
        <v>393</v>
      </c>
      <c r="F7" s="68" t="s">
        <v>394</v>
      </c>
      <c r="G7" s="65"/>
      <c r="H7" s="67"/>
      <c r="I7" s="13" t="s">
        <v>395</v>
      </c>
      <c r="J7" s="13" t="s">
        <v>396</v>
      </c>
      <c r="K7" s="13" t="s">
        <v>397</v>
      </c>
      <c r="L7" s="13" t="s">
        <v>328</v>
      </c>
      <c r="M7" s="66"/>
      <c r="N7" s="74"/>
    </row>
    <row r="8" spans="1:14" ht="12">
      <c r="A8" s="69"/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</sheetData>
  <sheetProtection/>
  <mergeCells count="10">
    <mergeCell ref="E6:F6"/>
    <mergeCell ref="I6:L6"/>
    <mergeCell ref="A6:A7"/>
    <mergeCell ref="B6:B7"/>
    <mergeCell ref="C6:C7"/>
    <mergeCell ref="D6:D7"/>
    <mergeCell ref="G6:G7"/>
    <mergeCell ref="H6:H7"/>
    <mergeCell ref="M6:M7"/>
    <mergeCell ref="N6:N7"/>
  </mergeCells>
  <printOptions/>
  <pageMargins left="0.2" right="0.2" top="0.35" bottom="0.47" header="0.24" footer="0.24"/>
  <pageSetup horizontalDpi="600" verticalDpi="600" orientation="portrait" paperSize="9" scale="67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8.875" defaultRowHeight="12.75"/>
  <cols>
    <col min="1" max="1" width="9.875" style="830" customWidth="1"/>
    <col min="2" max="2" width="15.00390625" style="830" customWidth="1"/>
    <col min="3" max="3" width="9.875" style="830" customWidth="1"/>
    <col min="4" max="4" width="11.00390625" style="830" customWidth="1"/>
    <col min="5" max="5" width="50.75390625" style="830" customWidth="1"/>
    <col min="6" max="16384" width="9.125" style="830" bestFit="1" customWidth="1"/>
  </cols>
  <sheetData>
    <row r="1" spans="1:5" s="828" customFormat="1" ht="15">
      <c r="A1" s="831" t="s">
        <v>13</v>
      </c>
      <c r="B1" s="831"/>
      <c r="C1" s="831"/>
      <c r="D1" s="831"/>
      <c r="E1" s="831"/>
    </row>
    <row r="2" spans="1:5" s="828" customFormat="1" ht="24" customHeight="1">
      <c r="A2" s="832"/>
      <c r="B2" s="43"/>
      <c r="C2" s="43"/>
      <c r="D2" s="43"/>
      <c r="E2" s="43"/>
    </row>
    <row r="3" ht="10.5" customHeight="1"/>
    <row r="4" spans="1:5" s="829" customFormat="1" ht="21" customHeight="1">
      <c r="A4" s="833" t="s">
        <v>14</v>
      </c>
      <c r="B4" s="834" t="s">
        <v>15</v>
      </c>
      <c r="C4" s="834" t="s">
        <v>16</v>
      </c>
      <c r="D4" s="835" t="s">
        <v>17</v>
      </c>
      <c r="E4" s="836"/>
    </row>
    <row r="5" spans="1:5" s="829" customFormat="1" ht="15.75">
      <c r="A5" s="837"/>
      <c r="B5" s="838"/>
      <c r="C5" s="838"/>
      <c r="D5" s="839"/>
      <c r="E5" s="840" t="s">
        <v>18</v>
      </c>
    </row>
    <row r="6" spans="1:5" ht="12.75" customHeight="1">
      <c r="A6" s="841"/>
      <c r="B6" s="842"/>
      <c r="C6" s="842"/>
      <c r="D6" s="842"/>
      <c r="E6" s="843"/>
    </row>
    <row r="7" spans="1:5" ht="24.75" customHeight="1">
      <c r="A7" s="844"/>
      <c r="B7" s="845"/>
      <c r="C7" s="845"/>
      <c r="D7" s="845"/>
      <c r="E7" s="846"/>
    </row>
    <row r="8" spans="1:5" ht="12.75" customHeight="1">
      <c r="A8" s="847"/>
      <c r="B8" s="848"/>
      <c r="C8" s="849"/>
      <c r="D8" s="849"/>
      <c r="E8" s="850"/>
    </row>
    <row r="9" spans="1:5" ht="12.75" customHeight="1">
      <c r="A9" s="851"/>
      <c r="B9" s="849"/>
      <c r="C9" s="849"/>
      <c r="D9" s="849"/>
      <c r="E9" s="852"/>
    </row>
    <row r="10" spans="1:5" ht="15.75">
      <c r="A10" s="853"/>
      <c r="B10" s="854"/>
      <c r="C10" s="854"/>
      <c r="D10" s="854"/>
      <c r="E10" s="855"/>
    </row>
  </sheetData>
  <sheetProtection/>
  <mergeCells count="8">
    <mergeCell ref="A1:E1"/>
    <mergeCell ref="A2:E2"/>
    <mergeCell ref="D4:E4"/>
    <mergeCell ref="A7:E7"/>
    <mergeCell ref="D8:E8"/>
    <mergeCell ref="A4:A5"/>
    <mergeCell ref="B4:B5"/>
    <mergeCell ref="C4:C5"/>
  </mergeCells>
  <printOptions horizontalCentered="1"/>
  <pageMargins left="0.39" right="0.39" top="0.59" bottom="0.59" header="0.31" footer="0.31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I3" sqref="I3"/>
    </sheetView>
  </sheetViews>
  <sheetFormatPr defaultColWidth="8.87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55" customFormat="1" ht="135">
      <c r="A2" s="15" t="s">
        <v>350</v>
      </c>
      <c r="B2" s="15" t="s">
        <v>398</v>
      </c>
      <c r="C2" s="15" t="s">
        <v>399</v>
      </c>
      <c r="D2" s="15" t="s">
        <v>400</v>
      </c>
      <c r="E2" s="15" t="s">
        <v>401</v>
      </c>
      <c r="F2" s="15" t="s">
        <v>402</v>
      </c>
      <c r="G2" s="15" t="s">
        <v>403</v>
      </c>
      <c r="H2" s="16" t="s">
        <v>404</v>
      </c>
      <c r="I2" s="56" t="s">
        <v>405</v>
      </c>
    </row>
    <row r="3" spans="8:9" ht="12">
      <c r="H3" s="42"/>
      <c r="I3" s="57"/>
    </row>
  </sheetData>
  <sheetProtection/>
  <printOptions/>
  <pageMargins left="0.2" right="0.2" top="0.35" bottom="0.47" header="0.24" footer="0.24"/>
  <pageSetup horizontalDpi="600" verticalDpi="600" orientation="portrait" paperSize="9" scale="7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8.875" defaultRowHeight="12.75"/>
  <cols>
    <col min="6" max="6" width="21.375" style="0" customWidth="1"/>
    <col min="7" max="7" width="28.125" style="0" customWidth="1"/>
  </cols>
  <sheetData>
    <row r="2" spans="1:7" ht="12">
      <c r="A2" s="30"/>
      <c r="B2" s="30"/>
      <c r="C2" s="30"/>
      <c r="D2" s="30"/>
      <c r="E2" s="30"/>
      <c r="F2" s="30"/>
      <c r="G2" s="30"/>
    </row>
    <row r="3" spans="1:7" ht="12">
      <c r="A3" s="30"/>
      <c r="B3" s="30"/>
      <c r="C3" s="30"/>
      <c r="D3" s="30"/>
      <c r="E3" s="30"/>
      <c r="F3" s="30"/>
      <c r="G3" s="30"/>
    </row>
    <row r="5" spans="1:7" ht="47.25">
      <c r="A5" s="48" t="s">
        <v>406</v>
      </c>
      <c r="B5" s="48" t="s">
        <v>407</v>
      </c>
      <c r="C5" s="48" t="s">
        <v>408</v>
      </c>
      <c r="D5" s="48" t="s">
        <v>409</v>
      </c>
      <c r="E5" s="48" t="s">
        <v>410</v>
      </c>
      <c r="F5" s="13" t="s">
        <v>411</v>
      </c>
      <c r="G5" s="13" t="s">
        <v>335</v>
      </c>
    </row>
    <row r="6" spans="6:7" ht="12">
      <c r="F6" s="54"/>
      <c r="G6" s="54"/>
    </row>
  </sheetData>
  <sheetProtection/>
  <mergeCells count="2">
    <mergeCell ref="A2:G2"/>
    <mergeCell ref="A3:G3"/>
  </mergeCells>
  <printOptions/>
  <pageMargins left="0.2" right="0.2" top="0.35" bottom="0.47" header="0.24" footer="0.24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D1">
      <selection activeCell="AC3" sqref="AC3"/>
    </sheetView>
  </sheetViews>
  <sheetFormatPr defaultColWidth="8.87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3" spans="1:28" ht="87.75" customHeight="1">
      <c r="A3" s="14" t="s">
        <v>350</v>
      </c>
      <c r="B3" s="48" t="s">
        <v>377</v>
      </c>
      <c r="C3" s="19"/>
      <c r="D3" s="48" t="s">
        <v>412</v>
      </c>
      <c r="E3" s="48" t="s">
        <v>413</v>
      </c>
      <c r="F3" s="48" t="s">
        <v>414</v>
      </c>
      <c r="G3" s="48" t="s">
        <v>415</v>
      </c>
      <c r="H3" s="48" t="s">
        <v>416</v>
      </c>
      <c r="I3" s="48" t="s">
        <v>417</v>
      </c>
      <c r="J3" s="48" t="s">
        <v>418</v>
      </c>
      <c r="K3" s="48" t="s">
        <v>419</v>
      </c>
      <c r="L3" s="14" t="s">
        <v>420</v>
      </c>
      <c r="M3" s="19">
        <v>21</v>
      </c>
      <c r="N3" s="13">
        <v>22</v>
      </c>
      <c r="O3" s="13">
        <v>23</v>
      </c>
      <c r="P3" s="13">
        <v>24</v>
      </c>
      <c r="Q3" s="13">
        <v>25</v>
      </c>
      <c r="R3" s="13">
        <v>26</v>
      </c>
      <c r="S3" s="13">
        <v>48</v>
      </c>
      <c r="T3" s="13">
        <v>49</v>
      </c>
      <c r="U3" s="13">
        <v>50</v>
      </c>
      <c r="V3" s="13">
        <v>51</v>
      </c>
      <c r="W3" s="13">
        <v>52</v>
      </c>
      <c r="X3" s="13">
        <v>53</v>
      </c>
      <c r="Y3" s="13">
        <v>54</v>
      </c>
      <c r="Z3" s="13">
        <v>55</v>
      </c>
      <c r="AA3" s="13">
        <v>56</v>
      </c>
      <c r="AB3" s="13">
        <v>57</v>
      </c>
    </row>
    <row r="4" spans="1:28" ht="12">
      <c r="A4" s="49"/>
      <c r="B4" s="50"/>
      <c r="C4" s="51"/>
      <c r="D4" s="50"/>
      <c r="E4" s="50"/>
      <c r="F4" s="50"/>
      <c r="G4" s="50"/>
      <c r="H4" s="50"/>
      <c r="I4" s="50"/>
      <c r="J4" s="50"/>
      <c r="K4" s="50"/>
      <c r="L4" s="50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2"/>
      <c r="Z4" s="52"/>
      <c r="AA4" s="52"/>
      <c r="AB4" s="52"/>
    </row>
    <row r="12" ht="12">
      <c r="Q12" s="10"/>
    </row>
  </sheetData>
  <sheetProtection/>
  <mergeCells count="1">
    <mergeCell ref="A1:X1"/>
  </mergeCells>
  <printOptions/>
  <pageMargins left="0.59" right="0.59" top="0.35" bottom="0.47" header="0.24" footer="0.24"/>
  <pageSetup horizontalDpi="600" verticalDpi="600" orientation="landscape" paperSize="9" scale="93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8.87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3:12" ht="12.75" customHeight="1"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29" customFormat="1" ht="12.75" customHeight="1"/>
    <row r="4" spans="3:12" ht="12">
      <c r="C4" s="30" t="s">
        <v>421</v>
      </c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>
      <c r="A6" s="32" t="s">
        <v>422</v>
      </c>
      <c r="B6" s="32" t="s">
        <v>331</v>
      </c>
      <c r="C6" s="33" t="s">
        <v>423</v>
      </c>
      <c r="D6" s="34" t="s">
        <v>424</v>
      </c>
      <c r="E6" s="34" t="s">
        <v>425</v>
      </c>
      <c r="F6" s="35"/>
      <c r="G6" s="35"/>
      <c r="H6" s="35"/>
      <c r="I6" s="44" t="s">
        <v>426</v>
      </c>
      <c r="J6" s="45"/>
      <c r="K6" s="35"/>
      <c r="L6" s="35"/>
      <c r="M6" s="35"/>
    </row>
    <row r="7" spans="1:13" ht="12.75">
      <c r="A7" s="36"/>
      <c r="B7" s="37"/>
      <c r="C7" s="37"/>
      <c r="D7" s="38"/>
      <c r="E7" s="39"/>
      <c r="F7" s="35" t="s">
        <v>427</v>
      </c>
      <c r="G7" s="35"/>
      <c r="H7" s="35"/>
      <c r="I7" s="34" t="s">
        <v>428</v>
      </c>
      <c r="J7" s="34" t="s">
        <v>429</v>
      </c>
      <c r="K7" s="35" t="s">
        <v>427</v>
      </c>
      <c r="L7" s="35"/>
      <c r="M7" s="35"/>
    </row>
    <row r="8" spans="1:13" ht="73.5" customHeight="1">
      <c r="A8" s="36"/>
      <c r="B8" s="37"/>
      <c r="C8" s="37"/>
      <c r="D8" s="40"/>
      <c r="E8" s="41"/>
      <c r="F8" s="32" t="s">
        <v>430</v>
      </c>
      <c r="G8" s="32" t="s">
        <v>431</v>
      </c>
      <c r="H8" s="32" t="s">
        <v>432</v>
      </c>
      <c r="I8" s="40"/>
      <c r="J8" s="40"/>
      <c r="K8" s="32" t="s">
        <v>430</v>
      </c>
      <c r="L8" s="32" t="s">
        <v>431</v>
      </c>
      <c r="M8" s="32" t="s">
        <v>432</v>
      </c>
    </row>
    <row r="9" spans="3:13" ht="12">
      <c r="C9" s="42"/>
      <c r="H9" s="43"/>
      <c r="J9" s="43"/>
      <c r="M9" s="43"/>
    </row>
  </sheetData>
  <sheetProtection/>
  <mergeCells count="16">
    <mergeCell ref="A1:M1"/>
    <mergeCell ref="C2:L2"/>
    <mergeCell ref="C4:L4"/>
    <mergeCell ref="A5:M5"/>
    <mergeCell ref="F6:H6"/>
    <mergeCell ref="I6:J6"/>
    <mergeCell ref="K6:M6"/>
    <mergeCell ref="F7:H7"/>
    <mergeCell ref="K7:M7"/>
    <mergeCell ref="A6:A8"/>
    <mergeCell ref="B6:B8"/>
    <mergeCell ref="C6:C8"/>
    <mergeCell ref="D6:D8"/>
    <mergeCell ref="E6:E8"/>
    <mergeCell ref="I7:I8"/>
    <mergeCell ref="J7:J8"/>
  </mergeCells>
  <printOptions/>
  <pageMargins left="0.2" right="0.2" top="0.35" bottom="0.47" header="0.24" footer="0.24"/>
  <pageSetup horizontalDpi="600" verticalDpi="600" orientation="portrait" paperSize="9" scale="8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C13" sqref="C13:C14"/>
    </sheetView>
  </sheetViews>
  <sheetFormatPr defaultColWidth="8.87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">
      <c r="A1" s="13" t="s">
        <v>342</v>
      </c>
      <c r="B1" s="13" t="s">
        <v>350</v>
      </c>
      <c r="C1" s="13" t="s">
        <v>433</v>
      </c>
      <c r="D1" s="13" t="s">
        <v>377</v>
      </c>
      <c r="E1" s="13" t="s">
        <v>434</v>
      </c>
      <c r="F1" s="13" t="s">
        <v>435</v>
      </c>
      <c r="G1" s="13" t="s">
        <v>436</v>
      </c>
      <c r="H1" s="13" t="s">
        <v>375</v>
      </c>
      <c r="I1" s="13" t="s">
        <v>437</v>
      </c>
      <c r="J1" s="28" t="s">
        <v>438</v>
      </c>
      <c r="K1" s="28" t="s">
        <v>439</v>
      </c>
    </row>
    <row r="2" spans="1:11" ht="12">
      <c r="A2" s="24"/>
      <c r="B2" s="24"/>
      <c r="C2" s="25"/>
      <c r="D2" s="26"/>
      <c r="E2" s="26"/>
      <c r="F2" s="26"/>
      <c r="G2" s="26"/>
      <c r="H2" s="27"/>
      <c r="I2" s="26"/>
      <c r="J2" s="25"/>
      <c r="K2" s="26"/>
    </row>
  </sheetData>
  <sheetProtection/>
  <printOptions/>
  <pageMargins left="0.2" right="0.2" top="0.35" bottom="0.47" header="0.24" footer="0.24"/>
  <pageSetup horizontalDpi="600" verticalDpi="600" orientation="portrait" paperSize="9" scale="5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workbookViewId="0" topLeftCell="A1">
      <selection activeCell="G12" sqref="G12"/>
    </sheetView>
  </sheetViews>
  <sheetFormatPr defaultColWidth="8.87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13" t="s">
        <v>440</v>
      </c>
      <c r="B6" s="18" t="s">
        <v>389</v>
      </c>
      <c r="C6" s="19" t="s">
        <v>441</v>
      </c>
      <c r="D6" s="20" t="s">
        <v>347</v>
      </c>
      <c r="E6" s="19" t="s">
        <v>442</v>
      </c>
      <c r="F6" s="21" t="s">
        <v>347</v>
      </c>
    </row>
    <row r="7" spans="1:6" ht="12">
      <c r="A7" s="22"/>
      <c r="B7" s="23"/>
      <c r="C7" s="22"/>
      <c r="D7" s="23"/>
      <c r="E7" s="22"/>
      <c r="F7" s="23"/>
    </row>
    <row r="10" ht="12">
      <c r="A10" t="s">
        <v>443</v>
      </c>
    </row>
    <row r="11" ht="12">
      <c r="A11" t="s">
        <v>444</v>
      </c>
    </row>
    <row r="12" ht="12">
      <c r="A12" t="s">
        <v>445</v>
      </c>
    </row>
    <row r="13" ht="12">
      <c r="A13" t="s">
        <v>446</v>
      </c>
    </row>
    <row r="14" ht="12">
      <c r="A14" t="s">
        <v>447</v>
      </c>
    </row>
    <row r="15" ht="12">
      <c r="A15" t="s">
        <v>448</v>
      </c>
    </row>
    <row r="16" ht="12">
      <c r="A16" t="s">
        <v>449</v>
      </c>
    </row>
    <row r="17" ht="12">
      <c r="A17" t="s">
        <v>450</v>
      </c>
    </row>
    <row r="18" ht="12">
      <c r="A18" t="s">
        <v>451</v>
      </c>
    </row>
    <row r="19" ht="12">
      <c r="A19" t="s">
        <v>452</v>
      </c>
    </row>
    <row r="20" ht="12">
      <c r="A20" t="s">
        <v>453</v>
      </c>
    </row>
    <row r="21" ht="12">
      <c r="A21" t="s">
        <v>454</v>
      </c>
    </row>
    <row r="22" ht="12">
      <c r="A22" t="s">
        <v>455</v>
      </c>
    </row>
    <row r="23" ht="12">
      <c r="A23" t="s">
        <v>456</v>
      </c>
    </row>
    <row r="24" ht="12">
      <c r="A24" t="s">
        <v>457</v>
      </c>
    </row>
    <row r="25" ht="12">
      <c r="A25" t="s">
        <v>458</v>
      </c>
    </row>
    <row r="26" ht="12">
      <c r="A26" t="s">
        <v>459</v>
      </c>
    </row>
    <row r="27" ht="12">
      <c r="A27" t="s">
        <v>460</v>
      </c>
    </row>
  </sheetData>
  <sheetProtection/>
  <printOptions/>
  <pageMargins left="0.75" right="0.75" top="0.98" bottom="0.98" header="0.51" footer="0.51"/>
  <pageSetup horizontalDpi="600" verticalDpi="600" orientation="portrait" paperSize="9" scale="74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I28" sqref="I28"/>
    </sheetView>
  </sheetViews>
  <sheetFormatPr defaultColWidth="8.87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">
      <c r="A1" s="9"/>
      <c r="B1" s="10"/>
      <c r="C1" s="10"/>
      <c r="G1" s="11"/>
      <c r="H1" s="11"/>
    </row>
    <row r="2" spans="1:8" ht="12">
      <c r="A2" s="9"/>
      <c r="B2" s="10"/>
      <c r="C2" s="10"/>
      <c r="G2" s="11"/>
      <c r="H2" s="11"/>
    </row>
    <row r="3" spans="1:8" ht="12">
      <c r="A3" s="9"/>
      <c r="B3" s="10"/>
      <c r="C3" s="10"/>
      <c r="G3" s="11"/>
      <c r="H3" s="11"/>
    </row>
    <row r="4" spans="1:8" ht="12">
      <c r="A4" s="9"/>
      <c r="B4" s="10"/>
      <c r="C4" s="10"/>
      <c r="G4" s="11"/>
      <c r="H4" s="11"/>
    </row>
    <row r="5" spans="1:8" ht="24.75" customHeight="1">
      <c r="A5" s="12" t="s">
        <v>461</v>
      </c>
      <c r="B5" s="12"/>
      <c r="C5" s="12"/>
      <c r="D5" s="12"/>
      <c r="E5" s="12"/>
      <c r="F5" s="12"/>
      <c r="G5" s="12"/>
      <c r="H5" s="11"/>
    </row>
    <row r="6" spans="1:8" ht="12">
      <c r="A6" s="11"/>
      <c r="G6" s="11"/>
      <c r="H6" s="11"/>
    </row>
    <row r="7" spans="1:15" ht="99.75" customHeight="1">
      <c r="A7" s="13" t="s">
        <v>462</v>
      </c>
      <c r="B7" s="14" t="s">
        <v>389</v>
      </c>
      <c r="C7" s="15" t="s">
        <v>463</v>
      </c>
      <c r="D7" s="14" t="s">
        <v>318</v>
      </c>
      <c r="E7" s="15" t="s">
        <v>334</v>
      </c>
      <c r="F7" s="15" t="s">
        <v>347</v>
      </c>
      <c r="G7" s="16" t="s">
        <v>440</v>
      </c>
      <c r="H7" s="13" t="s">
        <v>464</v>
      </c>
      <c r="I7" s="17" t="s">
        <v>465</v>
      </c>
      <c r="J7" s="17" t="s">
        <v>466</v>
      </c>
      <c r="K7" s="17" t="s">
        <v>467</v>
      </c>
      <c r="L7" s="17" t="s">
        <v>468</v>
      </c>
      <c r="M7" s="17" t="s">
        <v>469</v>
      </c>
      <c r="N7" s="17" t="s">
        <v>470</v>
      </c>
      <c r="O7" s="17" t="s">
        <v>471</v>
      </c>
    </row>
  </sheetData>
  <sheetProtection/>
  <mergeCells count="1">
    <mergeCell ref="A5:G5"/>
  </mergeCells>
  <printOptions/>
  <pageMargins left="0.2" right="0.2" top="0.35" bottom="0.47" header="0.24" footer="0.24"/>
  <pageSetup horizontalDpi="300" verticalDpi="300" orientation="portrait" paperSize="9" scale="5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workbookViewId="0" topLeftCell="A1">
      <selection activeCell="A30" sqref="A30"/>
    </sheetView>
  </sheetViews>
  <sheetFormatPr defaultColWidth="8.87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1" customFormat="1" ht="12"/>
    <row r="5" s="1" customFormat="1" ht="12"/>
    <row r="6" spans="1:6" s="1" customFormat="1" ht="51.75">
      <c r="A6" s="2" t="s">
        <v>472</v>
      </c>
      <c r="B6" s="3" t="s">
        <v>473</v>
      </c>
      <c r="C6" s="4" t="s">
        <v>474</v>
      </c>
      <c r="D6" s="5" t="s">
        <v>475</v>
      </c>
      <c r="E6" s="4" t="s">
        <v>476</v>
      </c>
      <c r="F6" s="3" t="s">
        <v>475</v>
      </c>
    </row>
    <row r="7" spans="1:6" s="1" customFormat="1" ht="12">
      <c r="A7" s="6"/>
      <c r="B7" s="7"/>
      <c r="C7" s="6"/>
      <c r="D7" s="7"/>
      <c r="E7" s="6"/>
      <c r="F7" s="7"/>
    </row>
    <row r="8" s="1" customFormat="1" ht="12"/>
    <row r="9" s="1" customFormat="1" ht="12"/>
    <row r="10" s="1" customFormat="1" ht="12">
      <c r="A10" s="1" t="s">
        <v>477</v>
      </c>
    </row>
    <row r="11" s="1" customFormat="1" ht="12">
      <c r="A11" s="1" t="s">
        <v>478</v>
      </c>
    </row>
    <row r="12" s="1" customFormat="1" ht="12">
      <c r="A12" s="1" t="s">
        <v>479</v>
      </c>
    </row>
    <row r="13" s="1" customFormat="1" ht="12">
      <c r="A13" s="1" t="s">
        <v>480</v>
      </c>
    </row>
    <row r="14" s="1" customFormat="1" ht="12">
      <c r="A14" s="1" t="s">
        <v>481</v>
      </c>
    </row>
    <row r="15" s="1" customFormat="1" ht="12">
      <c r="A15" s="1" t="s">
        <v>482</v>
      </c>
    </row>
    <row r="16" s="1" customFormat="1" ht="12">
      <c r="A16" s="1" t="s">
        <v>483</v>
      </c>
    </row>
    <row r="17" s="1" customFormat="1" ht="12">
      <c r="A17" s="1" t="s">
        <v>484</v>
      </c>
    </row>
    <row r="18" s="1" customFormat="1" ht="12">
      <c r="A18" s="1" t="s">
        <v>485</v>
      </c>
    </row>
    <row r="19" s="1" customFormat="1" ht="12">
      <c r="A19" s="1" t="s">
        <v>486</v>
      </c>
    </row>
    <row r="20" s="1" customFormat="1" ht="12">
      <c r="A20" s="1" t="s">
        <v>487</v>
      </c>
    </row>
    <row r="21" s="1" customFormat="1" ht="12">
      <c r="A21" s="1" t="s">
        <v>488</v>
      </c>
    </row>
    <row r="22" s="1" customFormat="1" ht="12">
      <c r="A22" s="1" t="s">
        <v>489</v>
      </c>
    </row>
    <row r="23" s="1" customFormat="1" ht="12">
      <c r="A23" s="1" t="s">
        <v>490</v>
      </c>
    </row>
    <row r="24" s="1" customFormat="1" ht="12">
      <c r="A24" s="1" t="s">
        <v>491</v>
      </c>
    </row>
    <row r="25" s="1" customFormat="1" ht="12">
      <c r="A25" s="1" t="s">
        <v>492</v>
      </c>
    </row>
    <row r="26" s="1" customFormat="1" ht="12">
      <c r="A26" s="1" t="s">
        <v>493</v>
      </c>
    </row>
    <row r="27" s="1" customFormat="1" ht="12">
      <c r="A27" s="1" t="s">
        <v>494</v>
      </c>
    </row>
    <row r="28" s="1" customFormat="1" ht="12"/>
    <row r="29" spans="1:6" s="1" customFormat="1" ht="12">
      <c r="A29" s="8" t="s">
        <v>495</v>
      </c>
      <c r="B29" s="8"/>
      <c r="C29" s="8"/>
      <c r="D29" s="8"/>
      <c r="E29" s="8"/>
      <c r="F29" s="8"/>
    </row>
    <row r="30" spans="1:6" s="1" customFormat="1" ht="12">
      <c r="A30" s="8"/>
      <c r="B30" s="8"/>
      <c r="C30" s="8"/>
      <c r="D30" s="8"/>
      <c r="E30" s="8"/>
      <c r="F30" s="8"/>
    </row>
    <row r="31" spans="1:6" s="1" customFormat="1" ht="12">
      <c r="A31" s="8"/>
      <c r="B31" s="8"/>
      <c r="C31" s="8"/>
      <c r="D31" s="8"/>
      <c r="E31" s="8"/>
      <c r="F31" s="8"/>
    </row>
    <row r="32" spans="1:6" s="1" customFormat="1" ht="12">
      <c r="A32" s="8"/>
      <c r="B32" s="8"/>
      <c r="C32" s="8"/>
      <c r="D32" s="8"/>
      <c r="E32" s="8"/>
      <c r="F32" s="8"/>
    </row>
    <row r="33" spans="1:6" s="1" customFormat="1" ht="12">
      <c r="A33" s="8"/>
      <c r="B33" s="8"/>
      <c r="C33" s="8"/>
      <c r="D33" s="8"/>
      <c r="E33" s="8"/>
      <c r="F33" s="8"/>
    </row>
    <row r="34" s="1" customFormat="1" ht="12"/>
    <row r="35" s="1" customFormat="1" ht="12"/>
  </sheetData>
  <sheetProtection/>
  <printOptions/>
  <pageMargins left="0.71" right="0.71" top="0.75" bottom="0.75" header="0.31" footer="0.31"/>
  <pageSetup horizontalDpi="600" verticalDpi="600" orientation="portrait" paperSize="9" scale="70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workbookViewId="0" topLeftCell="B1">
      <selection activeCell="F36" sqref="F36:AE36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3.75390625" style="160" customWidth="1"/>
    <col min="63" max="63" width="5.625" style="160" customWidth="1"/>
    <col min="64" max="64" width="5.125" style="158" hidden="1" customWidth="1"/>
    <col min="65" max="65" width="7.125" style="158" hidden="1" customWidth="1"/>
    <col min="66" max="78" width="5.375" style="158" hidden="1" customWidth="1"/>
    <col min="79" max="79" width="0.2421875" style="160" hidden="1" customWidth="1"/>
    <col min="80" max="82" width="6.25390625" style="160" hidden="1" customWidth="1"/>
    <col min="83" max="83" width="8.875" style="160" hidden="1" customWidth="1"/>
    <col min="84" max="16384" width="8.875" style="160" customWidth="1"/>
  </cols>
  <sheetData>
    <row r="1" spans="1:62" ht="15">
      <c r="A1" s="160">
        <v>1</v>
      </c>
      <c r="B1" s="161" t="s">
        <v>19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20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21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22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1:62" ht="29.25" customHeight="1">
      <c r="A3" s="163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33" t="s">
        <v>24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25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AI4" s="159"/>
      <c r="AU4" s="159" t="s">
        <v>26</v>
      </c>
    </row>
    <row r="5" spans="2:63" ht="18.75" customHeight="1">
      <c r="B5" s="161" t="s">
        <v>27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28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4:63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29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3:63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5:63" ht="18.75" customHeight="1">
      <c r="E8" s="159"/>
      <c r="G8" s="159"/>
      <c r="H8" s="166" t="s">
        <v>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</row>
    <row r="9" spans="2:63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1:62" ht="30" customHeight="1">
      <c r="A13" s="160">
        <v>2</v>
      </c>
      <c r="B13" s="168" t="s">
        <v>34</v>
      </c>
      <c r="C13" s="169" t="s">
        <v>35</v>
      </c>
      <c r="D13" s="170"/>
      <c r="E13" s="170"/>
      <c r="F13" s="170"/>
      <c r="G13" s="171">
        <v>29</v>
      </c>
      <c r="H13" s="170" t="s">
        <v>36</v>
      </c>
      <c r="I13" s="170"/>
      <c r="J13" s="170"/>
      <c r="K13" s="239">
        <v>27</v>
      </c>
      <c r="L13" s="170" t="s">
        <v>37</v>
      </c>
      <c r="M13" s="170"/>
      <c r="N13" s="170"/>
      <c r="O13" s="170"/>
      <c r="P13" s="170" t="s">
        <v>38</v>
      </c>
      <c r="Q13" s="170"/>
      <c r="R13" s="170"/>
      <c r="S13" s="170"/>
      <c r="T13" s="239">
        <v>29</v>
      </c>
      <c r="U13" s="170" t="s">
        <v>39</v>
      </c>
      <c r="V13" s="170"/>
      <c r="W13" s="170"/>
      <c r="X13" s="239">
        <v>26</v>
      </c>
      <c r="Y13" s="170" t="s">
        <v>40</v>
      </c>
      <c r="Z13" s="170"/>
      <c r="AA13" s="170"/>
      <c r="AB13" s="239">
        <v>23</v>
      </c>
      <c r="AC13" s="170" t="s">
        <v>41</v>
      </c>
      <c r="AD13" s="170"/>
      <c r="AE13" s="170"/>
      <c r="AF13" s="170"/>
      <c r="AG13" s="239">
        <v>30</v>
      </c>
      <c r="AH13" s="170" t="s">
        <v>42</v>
      </c>
      <c r="AI13" s="170"/>
      <c r="AJ13" s="170"/>
      <c r="AK13" s="239">
        <v>27</v>
      </c>
      <c r="AL13" s="170" t="s">
        <v>43</v>
      </c>
      <c r="AM13" s="170"/>
      <c r="AN13" s="170"/>
      <c r="AO13" s="170"/>
      <c r="AP13" s="170" t="s">
        <v>44</v>
      </c>
      <c r="AQ13" s="170"/>
      <c r="AR13" s="170"/>
      <c r="AS13" s="170"/>
      <c r="AT13" s="239">
        <v>29</v>
      </c>
      <c r="AU13" s="170" t="s">
        <v>45</v>
      </c>
      <c r="AV13" s="170"/>
      <c r="AW13" s="170"/>
      <c r="AX13" s="239">
        <v>27</v>
      </c>
      <c r="AY13" s="170" t="s">
        <v>46</v>
      </c>
      <c r="AZ13" s="170"/>
      <c r="BA13" s="170"/>
      <c r="BB13" s="363"/>
      <c r="BC13" s="364" t="s">
        <v>47</v>
      </c>
      <c r="BD13" s="365" t="s">
        <v>48</v>
      </c>
      <c r="BE13" s="365" t="s">
        <v>49</v>
      </c>
      <c r="BF13" s="365" t="s">
        <v>50</v>
      </c>
      <c r="BG13" s="365" t="s">
        <v>51</v>
      </c>
      <c r="BH13" s="417" t="s">
        <v>52</v>
      </c>
      <c r="BI13" s="418" t="s">
        <v>53</v>
      </c>
      <c r="BJ13" s="418" t="s">
        <v>54</v>
      </c>
    </row>
    <row r="14" spans="2:62" ht="12">
      <c r="B14" s="172"/>
      <c r="C14" s="173"/>
      <c r="D14" s="174"/>
      <c r="E14" s="174"/>
      <c r="F14" s="174"/>
      <c r="G14" s="174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1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1:62" ht="12">
      <c r="A17" s="160">
        <v>3</v>
      </c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6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  <c r="BN19" s="158">
        <f>19*54</f>
        <v>1026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8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67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  <c r="BN23" s="158">
        <f>130*54</f>
        <v>7020</v>
      </c>
      <c r="BP23" s="158">
        <f>161*54</f>
        <v>8694</v>
      </c>
    </row>
    <row r="24" ht="7.5" customHeight="1"/>
    <row r="25" spans="2:99" s="155" customFormat="1" ht="27" customHeight="1">
      <c r="B25" s="194" t="s">
        <v>68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70</v>
      </c>
      <c r="Q25" s="188" t="s">
        <v>71</v>
      </c>
      <c r="R25" s="242"/>
      <c r="S25" s="155" t="s">
        <v>72</v>
      </c>
      <c r="V25" s="194"/>
      <c r="W25" s="243" t="s">
        <v>73</v>
      </c>
      <c r="Y25" s="155" t="s">
        <v>74</v>
      </c>
      <c r="AB25" s="194"/>
      <c r="AC25" s="243" t="s">
        <v>56</v>
      </c>
      <c r="AE25" s="155" t="s">
        <v>75</v>
      </c>
      <c r="AH25" s="194"/>
      <c r="AI25" s="243" t="s">
        <v>59</v>
      </c>
      <c r="AK25" s="194" t="s">
        <v>76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78</v>
      </c>
      <c r="AW25" s="194"/>
      <c r="AX25" s="194"/>
      <c r="AY25" s="194"/>
      <c r="AZ25" s="194"/>
      <c r="BA25" s="160"/>
      <c r="BB25" s="243" t="s">
        <v>79</v>
      </c>
      <c r="BD25" s="194" t="s">
        <v>52</v>
      </c>
      <c r="BE25" s="194"/>
      <c r="BF25" s="194"/>
      <c r="BG25" s="194"/>
      <c r="BH25" s="242" t="s">
        <v>26</v>
      </c>
      <c r="BI25" s="242"/>
      <c r="BJ25" s="160"/>
      <c r="BK25" s="160"/>
      <c r="BL25" s="158"/>
      <c r="BM25" s="158"/>
      <c r="BN25" s="159"/>
      <c r="BO25" s="159"/>
      <c r="BP25" s="159"/>
      <c r="BQ25" s="159"/>
      <c r="BR25" s="159"/>
      <c r="BS25" s="160"/>
      <c r="BT25" s="160"/>
      <c r="BU25" s="158"/>
      <c r="BV25" s="156" t="s">
        <v>80</v>
      </c>
      <c r="BW25" s="156"/>
      <c r="BX25" s="156"/>
      <c r="BY25" s="156"/>
      <c r="BZ25" s="156"/>
      <c r="CA25" s="156"/>
      <c r="CB25" s="159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60"/>
      <c r="CP25" s="160"/>
      <c r="CQ25" s="160"/>
      <c r="CR25" s="160"/>
      <c r="CS25" s="160"/>
      <c r="CT25" s="160"/>
      <c r="CU25" s="160"/>
    </row>
    <row r="26" spans="2:77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S26" s="156"/>
      <c r="BT26" s="156"/>
      <c r="BU26" s="156"/>
      <c r="BV26" s="156"/>
      <c r="BW26" s="156"/>
      <c r="BX26" s="156"/>
      <c r="BY26" s="156"/>
    </row>
    <row r="27" spans="2:77" ht="18" customHeight="1">
      <c r="B27" s="168" t="s">
        <v>81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775" t="s">
        <v>82</v>
      </c>
      <c r="AG27" s="778"/>
      <c r="AH27" s="778"/>
      <c r="AI27" s="778"/>
      <c r="AJ27" s="779"/>
      <c r="AK27" s="822" t="s">
        <v>83</v>
      </c>
      <c r="AL27" s="823"/>
      <c r="AM27" s="823"/>
      <c r="AN27" s="823"/>
      <c r="AO27" s="823"/>
      <c r="AP27" s="823"/>
      <c r="AQ27" s="823"/>
      <c r="AR27" s="823"/>
      <c r="AS27" s="825" t="s">
        <v>84</v>
      </c>
      <c r="AT27" s="825"/>
      <c r="AU27" s="825"/>
      <c r="AV27" s="825"/>
      <c r="AW27" s="825"/>
      <c r="AX27" s="825"/>
      <c r="AY27" s="372" t="s">
        <v>85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</row>
    <row r="28" spans="2:80" ht="12.75" customHeight="1">
      <c r="B28" s="17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776"/>
      <c r="AG28" s="781"/>
      <c r="AH28" s="781"/>
      <c r="AI28" s="781"/>
      <c r="AJ28" s="782"/>
      <c r="AK28" s="291" t="s">
        <v>86</v>
      </c>
      <c r="AL28" s="292"/>
      <c r="AM28" s="824" t="s">
        <v>87</v>
      </c>
      <c r="AN28" s="824"/>
      <c r="AO28" s="824"/>
      <c r="AP28" s="824"/>
      <c r="AQ28" s="824"/>
      <c r="AR28" s="824"/>
      <c r="AS28" s="826" t="s">
        <v>88</v>
      </c>
      <c r="AT28" s="826"/>
      <c r="AU28" s="826"/>
      <c r="AV28" s="827"/>
      <c r="AW28" s="380" t="s">
        <v>89</v>
      </c>
      <c r="AX28" s="380"/>
      <c r="AY28" s="176" t="s">
        <v>90</v>
      </c>
      <c r="AZ28" s="177"/>
      <c r="BA28" s="177" t="s">
        <v>91</v>
      </c>
      <c r="BB28" s="177"/>
      <c r="BC28" s="177" t="s">
        <v>92</v>
      </c>
      <c r="BD28" s="177"/>
      <c r="BE28" s="177" t="s">
        <v>93</v>
      </c>
      <c r="BF28" s="177"/>
      <c r="BG28" s="177" t="s">
        <v>94</v>
      </c>
      <c r="BH28" s="177"/>
      <c r="BI28" s="432" t="s">
        <v>95</v>
      </c>
      <c r="BJ28" s="366"/>
      <c r="BK28" s="158"/>
      <c r="BN28" s="805"/>
      <c r="BO28" s="806"/>
      <c r="BP28" s="806"/>
      <c r="BQ28" s="806"/>
      <c r="BR28" s="806"/>
      <c r="BS28" s="806"/>
      <c r="BT28" s="806"/>
      <c r="BU28" s="806"/>
      <c r="BV28" s="806"/>
      <c r="BW28" s="806"/>
      <c r="BX28" s="806"/>
      <c r="BY28" s="806"/>
      <c r="BZ28" s="814"/>
      <c r="CA28" s="247"/>
      <c r="CB28" s="159"/>
    </row>
    <row r="29" spans="1:80" ht="18" customHeight="1">
      <c r="A29" s="160">
        <v>5</v>
      </c>
      <c r="B29" s="172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261" t="s">
        <v>96</v>
      </c>
      <c r="AG29" s="295"/>
      <c r="AH29" s="296" t="s">
        <v>97</v>
      </c>
      <c r="AI29" s="295"/>
      <c r="AJ29" s="297" t="s">
        <v>98</v>
      </c>
      <c r="AK29" s="264"/>
      <c r="AL29" s="298"/>
      <c r="AM29" s="299" t="s">
        <v>99</v>
      </c>
      <c r="AN29" s="300"/>
      <c r="AO29" s="300" t="s">
        <v>100</v>
      </c>
      <c r="AP29" s="300"/>
      <c r="AQ29" s="300" t="s">
        <v>101</v>
      </c>
      <c r="AR29" s="300"/>
      <c r="AS29" s="300" t="s">
        <v>102</v>
      </c>
      <c r="AT29" s="300"/>
      <c r="AU29" s="300" t="s">
        <v>103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  <c r="BK29" s="158"/>
      <c r="BL29" s="160"/>
      <c r="BN29" s="807"/>
      <c r="BO29" s="383">
        <v>1</v>
      </c>
      <c r="BP29" s="383">
        <v>2</v>
      </c>
      <c r="BQ29" s="383">
        <v>3</v>
      </c>
      <c r="BR29" s="383">
        <v>4</v>
      </c>
      <c r="BS29" s="383">
        <v>5</v>
      </c>
      <c r="BT29" s="383">
        <v>6</v>
      </c>
      <c r="BU29" s="383">
        <v>7</v>
      </c>
      <c r="BV29" s="383">
        <v>8</v>
      </c>
      <c r="BW29" s="383">
        <v>9</v>
      </c>
      <c r="BX29" s="383">
        <v>10</v>
      </c>
      <c r="BY29" s="383">
        <v>11</v>
      </c>
      <c r="BZ29" s="815">
        <v>12</v>
      </c>
      <c r="CA29" s="816"/>
      <c r="CB29" s="816"/>
    </row>
    <row r="30" spans="2:80" ht="18" customHeight="1">
      <c r="B30" s="172"/>
      <c r="C30" s="201" t="s">
        <v>26</v>
      </c>
      <c r="D30" s="201"/>
      <c r="E30" s="201"/>
      <c r="F30" s="201" t="s">
        <v>104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105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  <c r="BK30" s="158"/>
      <c r="BL30" s="160"/>
      <c r="BN30" s="807"/>
      <c r="BO30" s="383" t="s">
        <v>106</v>
      </c>
      <c r="BP30" s="383" t="s">
        <v>106</v>
      </c>
      <c r="BQ30" s="383" t="s">
        <v>106</v>
      </c>
      <c r="BR30" s="383" t="s">
        <v>106</v>
      </c>
      <c r="BS30" s="383" t="s">
        <v>106</v>
      </c>
      <c r="BT30" s="383" t="s">
        <v>106</v>
      </c>
      <c r="BU30" s="383" t="s">
        <v>106</v>
      </c>
      <c r="BV30" s="383" t="s">
        <v>106</v>
      </c>
      <c r="BW30" s="383" t="s">
        <v>106</v>
      </c>
      <c r="BX30" s="383" t="s">
        <v>106</v>
      </c>
      <c r="BY30" s="383" t="s">
        <v>106</v>
      </c>
      <c r="BZ30" s="815" t="s">
        <v>106</v>
      </c>
      <c r="CA30" s="816"/>
      <c r="CB30" s="816"/>
    </row>
    <row r="31" spans="2:80" ht="18" customHeight="1">
      <c r="B31" s="172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  <c r="BK31" s="158"/>
      <c r="BL31" s="160"/>
      <c r="BN31" s="807"/>
      <c r="BO31" s="383" t="s">
        <v>107</v>
      </c>
      <c r="BP31" s="383" t="s">
        <v>107</v>
      </c>
      <c r="BQ31" s="383" t="s">
        <v>107</v>
      </c>
      <c r="BR31" s="383" t="s">
        <v>107</v>
      </c>
      <c r="BS31" s="383" t="s">
        <v>107</v>
      </c>
      <c r="BT31" s="383" t="s">
        <v>107</v>
      </c>
      <c r="BU31" s="383" t="s">
        <v>107</v>
      </c>
      <c r="BV31" s="383" t="s">
        <v>107</v>
      </c>
      <c r="BW31" s="383" t="s">
        <v>107</v>
      </c>
      <c r="BX31" s="383" t="s">
        <v>107</v>
      </c>
      <c r="BY31" s="383" t="s">
        <v>107</v>
      </c>
      <c r="BZ31" s="815" t="s">
        <v>107</v>
      </c>
      <c r="CA31" s="816"/>
      <c r="CB31" s="816"/>
    </row>
    <row r="32" spans="2:80" ht="18" customHeight="1">
      <c r="B32" s="17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  <c r="BK32" s="158"/>
      <c r="BL32" s="160"/>
      <c r="BN32" s="807"/>
      <c r="BO32" s="383">
        <v>18</v>
      </c>
      <c r="BP32" s="383">
        <v>12</v>
      </c>
      <c r="BQ32" s="383">
        <v>18</v>
      </c>
      <c r="BR32" s="383">
        <v>12</v>
      </c>
      <c r="BS32" s="383">
        <v>18</v>
      </c>
      <c r="BT32" s="383">
        <v>12</v>
      </c>
      <c r="BU32" s="383">
        <v>14</v>
      </c>
      <c r="BV32" s="383">
        <v>12</v>
      </c>
      <c r="BW32" s="383">
        <v>14</v>
      </c>
      <c r="BX32" s="383">
        <v>12</v>
      </c>
      <c r="BY32" s="383" t="s">
        <v>26</v>
      </c>
      <c r="BZ32" s="815" t="s">
        <v>26</v>
      </c>
      <c r="CA32" s="816"/>
      <c r="CB32" s="816"/>
    </row>
    <row r="33" spans="2:80" ht="0.75" customHeight="1" hidden="1">
      <c r="B33" s="17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  <c r="BK33" s="158"/>
      <c r="BL33" s="160"/>
      <c r="BN33" s="807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321"/>
      <c r="CA33" s="247"/>
      <c r="CB33" s="159"/>
    </row>
    <row r="34" spans="2:86" s="156" customFormat="1" ht="15.75" customHeight="1">
      <c r="B34" s="202">
        <v>1</v>
      </c>
      <c r="C34" s="755" t="s">
        <v>26</v>
      </c>
      <c r="D34" s="755"/>
      <c r="E34" s="755"/>
      <c r="F34" s="755">
        <v>2</v>
      </c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5"/>
      <c r="AE34" s="755"/>
      <c r="AF34" s="777">
        <v>3</v>
      </c>
      <c r="AG34" s="391"/>
      <c r="AH34" s="755">
        <v>4</v>
      </c>
      <c r="AI34" s="755"/>
      <c r="AJ34" s="785">
        <v>5</v>
      </c>
      <c r="AK34" s="777">
        <v>6</v>
      </c>
      <c r="AL34" s="391"/>
      <c r="AM34" s="755">
        <v>7</v>
      </c>
      <c r="AN34" s="391"/>
      <c r="AO34" s="755">
        <v>8</v>
      </c>
      <c r="AP34" s="391"/>
      <c r="AQ34" s="755">
        <v>9</v>
      </c>
      <c r="AR34" s="391"/>
      <c r="AS34" s="755">
        <v>10</v>
      </c>
      <c r="AT34" s="391"/>
      <c r="AU34" s="755">
        <v>11</v>
      </c>
      <c r="AV34" s="391"/>
      <c r="AW34" s="755">
        <v>12</v>
      </c>
      <c r="AX34" s="755"/>
      <c r="AY34" s="389">
        <v>13</v>
      </c>
      <c r="AZ34" s="390">
        <v>14</v>
      </c>
      <c r="BA34" s="390">
        <v>15</v>
      </c>
      <c r="BB34" s="390">
        <v>16</v>
      </c>
      <c r="BC34" s="390">
        <v>17</v>
      </c>
      <c r="BD34" s="390">
        <v>18</v>
      </c>
      <c r="BE34" s="390">
        <v>19</v>
      </c>
      <c r="BF34" s="390">
        <v>20</v>
      </c>
      <c r="BG34" s="390">
        <v>21</v>
      </c>
      <c r="BH34" s="802">
        <v>22</v>
      </c>
      <c r="BI34" s="802">
        <v>23</v>
      </c>
      <c r="BJ34" s="803">
        <v>24</v>
      </c>
      <c r="BK34" s="158"/>
      <c r="BL34" s="160"/>
      <c r="BN34" s="373"/>
      <c r="BO34" s="175">
        <v>21</v>
      </c>
      <c r="BP34" s="175">
        <v>16</v>
      </c>
      <c r="BQ34" s="175">
        <v>21</v>
      </c>
      <c r="BR34" s="175">
        <v>16</v>
      </c>
      <c r="BS34" s="175">
        <v>21</v>
      </c>
      <c r="BT34" s="175">
        <v>16</v>
      </c>
      <c r="BU34" s="175">
        <v>17</v>
      </c>
      <c r="BV34" s="175">
        <v>16</v>
      </c>
      <c r="BW34" s="175">
        <v>17</v>
      </c>
      <c r="BX34" s="175">
        <v>12</v>
      </c>
      <c r="BY34" s="175" t="s">
        <v>26</v>
      </c>
      <c r="BZ34" s="366" t="s">
        <v>26</v>
      </c>
      <c r="CA34" s="167"/>
      <c r="CB34" s="167"/>
      <c r="CC34" s="160"/>
      <c r="CD34" s="160"/>
      <c r="CE34" s="160"/>
      <c r="CF34" s="160"/>
      <c r="CG34" s="160"/>
      <c r="CH34" s="160"/>
    </row>
    <row r="35" spans="2:80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  <c r="BK35" s="158"/>
      <c r="BL35" s="160"/>
      <c r="BN35" s="807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  <c r="BZ35" s="321"/>
      <c r="CA35" s="247"/>
      <c r="CB35" s="159"/>
    </row>
    <row r="36" spans="1:80" s="157" customFormat="1" ht="12" customHeight="1">
      <c r="A36" s="157">
        <v>6</v>
      </c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69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  <c r="BK36" s="286"/>
      <c r="BM36" s="286"/>
      <c r="BN36" s="395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438"/>
      <c r="CA36" s="817"/>
      <c r="CB36" s="818"/>
    </row>
    <row r="37" spans="1:82" s="158" customFormat="1" ht="12.75">
      <c r="A37" s="158">
        <v>7</v>
      </c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69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  <c r="BL37" s="158">
        <f>18*SUM(AY37,BA37,BC37)+14*SUM(BE37,BG37)+12*SUM(AZ37,BB37,BD37,BF37)</f>
        <v>0</v>
      </c>
      <c r="BN37" s="807">
        <f>SUM(BO37:BZ37)</f>
        <v>30</v>
      </c>
      <c r="BO37" s="432">
        <v>15</v>
      </c>
      <c r="BP37" s="432">
        <v>15</v>
      </c>
      <c r="BQ37" s="432"/>
      <c r="BR37" s="432"/>
      <c r="BS37" s="432"/>
      <c r="BT37" s="432"/>
      <c r="BU37" s="432" t="s">
        <v>26</v>
      </c>
      <c r="BV37" s="432" t="s">
        <v>26</v>
      </c>
      <c r="BW37" s="432" t="s">
        <v>26</v>
      </c>
      <c r="BX37" s="432"/>
      <c r="BY37" s="432"/>
      <c r="BZ37" s="321"/>
      <c r="CA37" s="247"/>
      <c r="CB37" s="247">
        <f>CD37-CC37</f>
        <v>18</v>
      </c>
      <c r="CC37" s="158">
        <v>36</v>
      </c>
      <c r="CD37" s="158">
        <v>54</v>
      </c>
    </row>
    <row r="38" spans="2:82" s="158" customFormat="1" ht="12.75">
      <c r="B38" s="216"/>
      <c r="C38" s="756"/>
      <c r="D38" s="276"/>
      <c r="E38" s="276"/>
      <c r="F38" s="757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  <c r="BL38" s="158">
        <f>18*SUM(AY38,BA38,BC38)+14*SUM(BE38,BG38)+12*SUM(AZ38,BB38,BD38,BF38)</f>
        <v>0</v>
      </c>
      <c r="BN38" s="808">
        <f>SUM(BO38:BZ38)</f>
        <v>0</v>
      </c>
      <c r="BO38" s="809"/>
      <c r="BP38" s="809"/>
      <c r="BQ38" s="809"/>
      <c r="BR38" s="809"/>
      <c r="BS38" s="809"/>
      <c r="BT38" s="809"/>
      <c r="BU38" s="809"/>
      <c r="BV38" s="809"/>
      <c r="BW38" s="809"/>
      <c r="BX38" s="809"/>
      <c r="BY38" s="809"/>
      <c r="BZ38" s="326"/>
      <c r="CA38" s="247"/>
      <c r="CB38" s="247">
        <f>CD38-CC38</f>
        <v>340</v>
      </c>
      <c r="CD38" s="158">
        <v>340</v>
      </c>
    </row>
    <row r="39" spans="2:85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  <c r="BK39" s="248"/>
      <c r="BL39" s="248"/>
      <c r="BM39" s="248"/>
      <c r="BN39" s="248"/>
      <c r="BO39" s="248"/>
      <c r="BP39" s="248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</row>
    <row r="40" spans="1:80" s="158" customFormat="1" ht="12">
      <c r="A40" s="158">
        <v>11</v>
      </c>
      <c r="B40" s="223"/>
      <c r="C40" s="224" t="s">
        <v>108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109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>SUM(AY36:AY38)</f>
        <v>0</v>
      </c>
      <c r="AZ40" s="405">
        <f aca="true" t="shared" si="2" ref="AZ40:BJ40">SUM(AZ36:AZ38)</f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  <c r="BL40" s="158">
        <f>18*SUM(AY40,BA40,BC40)+14*SUM(BE40,BG40)+12*SUM(AZ40,BB40,BD40,BF40)</f>
        <v>0</v>
      </c>
      <c r="BN40" s="810"/>
      <c r="BO40" s="811"/>
      <c r="BP40" s="811"/>
      <c r="BQ40" s="811"/>
      <c r="BR40" s="811"/>
      <c r="BS40" s="811"/>
      <c r="BT40" s="811"/>
      <c r="BU40" s="811"/>
      <c r="BV40" s="811"/>
      <c r="BW40" s="811"/>
      <c r="BX40" s="811"/>
      <c r="BY40" s="811"/>
      <c r="BZ40" s="819"/>
      <c r="CA40" s="247"/>
      <c r="CB40" s="247"/>
    </row>
    <row r="41" spans="1:80" ht="12.75">
      <c r="A41" s="160">
        <v>12</v>
      </c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110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786">
        <f>SUM(AM41,AW41)</f>
        <v>0</v>
      </c>
      <c r="AL41" s="787"/>
      <c r="AM41" s="788">
        <f>SUM(AO41:AV41)</f>
        <v>0</v>
      </c>
      <c r="AN41" s="789"/>
      <c r="AO41" s="788"/>
      <c r="AP41" s="789"/>
      <c r="AQ41" s="788"/>
      <c r="AR41" s="789"/>
      <c r="AS41" s="788"/>
      <c r="AT41" s="789"/>
      <c r="AU41" s="788"/>
      <c r="AV41" s="789"/>
      <c r="AW41" s="788"/>
      <c r="AX41" s="799"/>
      <c r="AY41" s="800">
        <f>AY40</f>
        <v>0</v>
      </c>
      <c r="AZ41" s="801">
        <f aca="true" t="shared" si="3" ref="AZ41:BJ41">AZ40</f>
        <v>0</v>
      </c>
      <c r="BA41" s="801">
        <f t="shared" si="3"/>
        <v>0</v>
      </c>
      <c r="BB41" s="801">
        <f t="shared" si="3"/>
        <v>0</v>
      </c>
      <c r="BC41" s="801">
        <f t="shared" si="3"/>
        <v>0</v>
      </c>
      <c r="BD41" s="801">
        <f t="shared" si="3"/>
        <v>0</v>
      </c>
      <c r="BE41" s="801">
        <f t="shared" si="3"/>
        <v>0</v>
      </c>
      <c r="BF41" s="801">
        <f t="shared" si="3"/>
        <v>0</v>
      </c>
      <c r="BG41" s="801">
        <f t="shared" si="3"/>
        <v>0</v>
      </c>
      <c r="BH41" s="801">
        <f t="shared" si="3"/>
        <v>0</v>
      </c>
      <c r="BI41" s="801">
        <f t="shared" si="3"/>
        <v>0</v>
      </c>
      <c r="BJ41" s="804">
        <f t="shared" si="3"/>
        <v>0</v>
      </c>
      <c r="BK41" s="158"/>
      <c r="BL41" s="158">
        <f>18*SUM(AY41,BA41,BC41)+14*SUM(BE41,BG41)+12*SUM(AZ41,BB41,BD41,BF41)</f>
        <v>0</v>
      </c>
      <c r="BN41" s="808"/>
      <c r="BO41" s="809"/>
      <c r="BP41" s="809"/>
      <c r="BQ41" s="809"/>
      <c r="BR41" s="809"/>
      <c r="BS41" s="809"/>
      <c r="BT41" s="809"/>
      <c r="BU41" s="809"/>
      <c r="BV41" s="809"/>
      <c r="BW41" s="809"/>
      <c r="BX41" s="809"/>
      <c r="BY41" s="809"/>
      <c r="BZ41" s="326"/>
      <c r="CA41" s="247"/>
      <c r="CB41" s="159"/>
    </row>
    <row r="42" spans="1:80" ht="12">
      <c r="A42" s="160">
        <v>13</v>
      </c>
      <c r="B42" s="226"/>
      <c r="C42" s="2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7" t="s">
        <v>111</v>
      </c>
      <c r="S42" s="167"/>
      <c r="T42" s="167"/>
      <c r="U42" s="167"/>
      <c r="V42" s="167"/>
      <c r="W42" s="167"/>
      <c r="X42" s="167"/>
      <c r="Y42" s="167"/>
      <c r="Z42" s="167"/>
      <c r="AB42" s="280"/>
      <c r="AC42" s="280"/>
      <c r="AD42" s="280"/>
      <c r="AE42" s="280"/>
      <c r="AF42" s="280"/>
      <c r="AG42" s="280"/>
      <c r="AH42" s="280"/>
      <c r="AI42" s="280"/>
      <c r="AJ42" s="280"/>
      <c r="AK42" s="346">
        <f>SUM(AY42:BJ42)</f>
        <v>0</v>
      </c>
      <c r="AL42" s="347"/>
      <c r="AM42" s="200"/>
      <c r="AN42" s="201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411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46"/>
      <c r="BK42" s="158"/>
      <c r="BL42" s="160" t="s">
        <v>26</v>
      </c>
      <c r="BN42" s="805" t="s">
        <v>112</v>
      </c>
      <c r="BO42" s="806">
        <f aca="true" t="shared" si="4" ref="BO42:BZ42">SUM(BV38:BV39)</f>
        <v>0</v>
      </c>
      <c r="BP42" s="806">
        <f t="shared" si="4"/>
        <v>0</v>
      </c>
      <c r="BQ42" s="806">
        <f t="shared" si="4"/>
        <v>0</v>
      </c>
      <c r="BR42" s="806">
        <f t="shared" si="4"/>
        <v>0</v>
      </c>
      <c r="BS42" s="806">
        <f t="shared" si="4"/>
        <v>0</v>
      </c>
      <c r="BT42" s="806">
        <f t="shared" si="4"/>
        <v>0</v>
      </c>
      <c r="BU42" s="806">
        <f t="shared" si="4"/>
        <v>340</v>
      </c>
      <c r="BV42" s="806">
        <f t="shared" si="4"/>
        <v>0</v>
      </c>
      <c r="BW42" s="806">
        <f t="shared" si="4"/>
        <v>340</v>
      </c>
      <c r="BX42" s="806">
        <f t="shared" si="4"/>
        <v>0</v>
      </c>
      <c r="BY42" s="806">
        <f t="shared" si="4"/>
        <v>0</v>
      </c>
      <c r="BZ42" s="814">
        <f t="shared" si="4"/>
        <v>0</v>
      </c>
      <c r="CA42" s="247"/>
      <c r="CB42" s="159"/>
    </row>
    <row r="43" spans="1:80" ht="12">
      <c r="A43" s="160">
        <v>14</v>
      </c>
      <c r="B43" s="22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49" t="s">
        <v>113</v>
      </c>
      <c r="S43" s="167"/>
      <c r="T43" s="167"/>
      <c r="U43" s="167"/>
      <c r="V43" s="247"/>
      <c r="W43" s="167"/>
      <c r="X43" s="167"/>
      <c r="Y43" s="167"/>
      <c r="Z43" s="167"/>
      <c r="AB43" s="281"/>
      <c r="AC43" s="281"/>
      <c r="AD43" s="281"/>
      <c r="AE43" s="281"/>
      <c r="AF43" s="281"/>
      <c r="AG43" s="281"/>
      <c r="AH43" s="281"/>
      <c r="AI43" s="281"/>
      <c r="AJ43" s="281"/>
      <c r="AK43" s="346">
        <f>SUM(AY43:BJ43)</f>
        <v>0</v>
      </c>
      <c r="AL43" s="347"/>
      <c r="AM43" s="200"/>
      <c r="AN43" s="247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87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434"/>
      <c r="BK43" s="158"/>
      <c r="BL43" s="160"/>
      <c r="BN43" s="807"/>
      <c r="BO43" s="432"/>
      <c r="BP43" s="432"/>
      <c r="BQ43" s="432"/>
      <c r="BR43" s="432"/>
      <c r="BS43" s="432"/>
      <c r="BT43" s="432"/>
      <c r="BU43" s="432"/>
      <c r="BV43" s="432"/>
      <c r="BW43" s="432"/>
      <c r="BX43" s="432"/>
      <c r="BY43" s="432"/>
      <c r="BZ43" s="321"/>
      <c r="CA43" s="247"/>
      <c r="CB43" s="159"/>
    </row>
    <row r="44" spans="1:80" ht="12.75">
      <c r="A44" s="160">
        <v>15</v>
      </c>
      <c r="B44" s="22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49" t="s">
        <v>114</v>
      </c>
      <c r="S44" s="167"/>
      <c r="T44" s="167"/>
      <c r="U44" s="167"/>
      <c r="V44" s="247"/>
      <c r="W44" s="167"/>
      <c r="X44" s="167"/>
      <c r="Y44" s="167"/>
      <c r="Z44" s="167"/>
      <c r="AB44" s="281"/>
      <c r="AC44" s="281"/>
      <c r="AD44" s="281"/>
      <c r="AE44" s="281"/>
      <c r="AF44" s="281"/>
      <c r="AG44" s="281"/>
      <c r="AH44" s="281"/>
      <c r="AI44" s="281"/>
      <c r="AJ44" s="281"/>
      <c r="AK44" s="346">
        <f>SUM(AY44:BJ44)</f>
        <v>0</v>
      </c>
      <c r="AL44" s="347"/>
      <c r="AM44" s="790"/>
      <c r="AN44" s="791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415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447"/>
      <c r="BK44" s="158"/>
      <c r="BL44" s="160"/>
      <c r="BN44" s="807" t="s">
        <v>115</v>
      </c>
      <c r="BO44" s="432">
        <f aca="true" t="shared" si="5" ref="BO44:BX44">AY40*BO32</f>
        <v>0</v>
      </c>
      <c r="BP44" s="432">
        <f t="shared" si="5"/>
        <v>0</v>
      </c>
      <c r="BQ44" s="432">
        <f t="shared" si="5"/>
        <v>0</v>
      </c>
      <c r="BR44" s="432">
        <f t="shared" si="5"/>
        <v>0</v>
      </c>
      <c r="BS44" s="432">
        <f t="shared" si="5"/>
        <v>0</v>
      </c>
      <c r="BT44" s="432">
        <f t="shared" si="5"/>
        <v>0</v>
      </c>
      <c r="BU44" s="432">
        <f t="shared" si="5"/>
        <v>0</v>
      </c>
      <c r="BV44" s="432">
        <f t="shared" si="5"/>
        <v>0</v>
      </c>
      <c r="BW44" s="432">
        <f t="shared" si="5"/>
        <v>0</v>
      </c>
      <c r="BX44" s="432">
        <f t="shared" si="5"/>
        <v>0</v>
      </c>
      <c r="BY44" s="432" t="s">
        <v>26</v>
      </c>
      <c r="BZ44" s="432" t="s">
        <v>26</v>
      </c>
      <c r="CA44" s="247"/>
      <c r="CB44" s="159"/>
    </row>
    <row r="45" spans="2:80" s="754" customFormat="1" ht="30.75" customHeight="1">
      <c r="B45" s="758"/>
      <c r="C45" s="759" t="s">
        <v>116</v>
      </c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8"/>
      <c r="P45" s="769" t="s">
        <v>106</v>
      </c>
      <c r="Q45" s="771" t="s">
        <v>107</v>
      </c>
      <c r="R45" s="224" t="s">
        <v>117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70"/>
      <c r="AE45" s="769" t="s">
        <v>106</v>
      </c>
      <c r="AF45" s="771" t="s">
        <v>107</v>
      </c>
      <c r="AG45" s="759" t="s">
        <v>118</v>
      </c>
      <c r="AH45" s="760"/>
      <c r="AI45" s="760"/>
      <c r="AJ45" s="760"/>
      <c r="AK45" s="760"/>
      <c r="AL45" s="760"/>
      <c r="AM45" s="760"/>
      <c r="AN45" s="760"/>
      <c r="AO45" s="760"/>
      <c r="AP45" s="760"/>
      <c r="AQ45" s="760"/>
      <c r="AR45" s="760"/>
      <c r="AS45" s="760"/>
      <c r="AT45" s="760"/>
      <c r="AU45" s="760"/>
      <c r="AV45" s="795"/>
      <c r="AW45" s="224" t="s">
        <v>119</v>
      </c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796"/>
      <c r="BN45" s="763"/>
      <c r="BO45" s="764"/>
      <c r="BP45" s="764"/>
      <c r="BQ45" s="764"/>
      <c r="BR45" s="764"/>
      <c r="BS45" s="764"/>
      <c r="BT45" s="764"/>
      <c r="BU45" s="764"/>
      <c r="BV45" s="764"/>
      <c r="BW45" s="764"/>
      <c r="BX45" s="764"/>
      <c r="BY45" s="764"/>
      <c r="BZ45" s="797"/>
      <c r="CA45" s="820"/>
      <c r="CB45" s="820"/>
    </row>
    <row r="46" spans="2:80" s="754" customFormat="1" ht="7.5" customHeight="1">
      <c r="B46" s="761"/>
      <c r="C46" s="22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770"/>
      <c r="P46" s="769"/>
      <c r="Q46" s="771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70"/>
      <c r="AE46" s="769"/>
      <c r="AF46" s="771"/>
      <c r="AG46" s="224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79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796"/>
      <c r="BN46" s="812"/>
      <c r="BO46" s="813"/>
      <c r="BP46" s="813"/>
      <c r="BQ46" s="813"/>
      <c r="BR46" s="813"/>
      <c r="BS46" s="813"/>
      <c r="BT46" s="813"/>
      <c r="BU46" s="813"/>
      <c r="BV46" s="813"/>
      <c r="BW46" s="813"/>
      <c r="BX46" s="813"/>
      <c r="BY46" s="813"/>
      <c r="BZ46" s="821"/>
      <c r="CA46" s="820"/>
      <c r="CB46" s="820"/>
    </row>
    <row r="47" spans="2:80" s="754" customFormat="1" ht="18" customHeight="1">
      <c r="B47" s="762"/>
      <c r="C47" s="763"/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188"/>
      <c r="Q47" s="434"/>
      <c r="R47" s="772"/>
      <c r="S47" s="764"/>
      <c r="T47" s="764"/>
      <c r="U47" s="764"/>
      <c r="V47" s="764"/>
      <c r="W47" s="764"/>
      <c r="X47" s="764"/>
      <c r="Y47" s="764"/>
      <c r="Z47" s="764"/>
      <c r="AA47" s="764"/>
      <c r="AB47" s="764"/>
      <c r="AC47" s="764"/>
      <c r="AD47" s="764"/>
      <c r="AE47" s="188"/>
      <c r="AF47" s="434"/>
      <c r="AG47" s="763"/>
      <c r="AH47" s="764"/>
      <c r="AI47" s="764"/>
      <c r="AJ47" s="764"/>
      <c r="AK47" s="764"/>
      <c r="AL47" s="764"/>
      <c r="AM47" s="764"/>
      <c r="AN47" s="764"/>
      <c r="AO47" s="764"/>
      <c r="AP47" s="764"/>
      <c r="AQ47" s="764"/>
      <c r="AR47" s="764"/>
      <c r="AS47" s="764"/>
      <c r="AT47" s="764"/>
      <c r="AU47" s="764"/>
      <c r="AV47" s="797"/>
      <c r="AW47" s="772"/>
      <c r="AX47" s="764"/>
      <c r="AY47" s="764"/>
      <c r="AZ47" s="764"/>
      <c r="BA47" s="764"/>
      <c r="BB47" s="764"/>
      <c r="BC47" s="764"/>
      <c r="BD47" s="764"/>
      <c r="BE47" s="764"/>
      <c r="BF47" s="764"/>
      <c r="BG47" s="764"/>
      <c r="BH47" s="764"/>
      <c r="BI47" s="764"/>
      <c r="BJ47" s="797"/>
      <c r="BN47" s="766" t="s">
        <v>120</v>
      </c>
      <c r="BO47" s="767">
        <f aca="true" t="shared" si="6" ref="BO47:BW47">54*BO34</f>
        <v>1134</v>
      </c>
      <c r="BP47" s="767">
        <f t="shared" si="6"/>
        <v>864</v>
      </c>
      <c r="BQ47" s="767">
        <f t="shared" si="6"/>
        <v>1134</v>
      </c>
      <c r="BR47" s="767">
        <f t="shared" si="6"/>
        <v>864</v>
      </c>
      <c r="BS47" s="767">
        <f t="shared" si="6"/>
        <v>1134</v>
      </c>
      <c r="BT47" s="767">
        <f t="shared" si="6"/>
        <v>864</v>
      </c>
      <c r="BU47" s="767">
        <f t="shared" si="6"/>
        <v>918</v>
      </c>
      <c r="BV47" s="767">
        <f t="shared" si="6"/>
        <v>864</v>
      </c>
      <c r="BW47" s="767">
        <f t="shared" si="6"/>
        <v>918</v>
      </c>
      <c r="BX47" s="767">
        <v>0</v>
      </c>
      <c r="BY47" s="767">
        <v>0</v>
      </c>
      <c r="BZ47" s="773" t="s">
        <v>26</v>
      </c>
      <c r="CA47" s="820"/>
      <c r="CB47" s="820"/>
    </row>
    <row r="48" spans="2:62" s="754" customFormat="1" ht="18.75" customHeight="1">
      <c r="B48" s="765"/>
      <c r="C48" s="766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73"/>
      <c r="R48" s="774" t="s">
        <v>26</v>
      </c>
      <c r="S48" s="767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767"/>
      <c r="AE48" s="767"/>
      <c r="AF48" s="773"/>
      <c r="AG48" s="766"/>
      <c r="AH48" s="767"/>
      <c r="AI48" s="767"/>
      <c r="AJ48" s="767"/>
      <c r="AK48" s="767"/>
      <c r="AL48" s="767"/>
      <c r="AM48" s="767"/>
      <c r="AN48" s="767"/>
      <c r="AO48" s="767"/>
      <c r="AP48" s="767"/>
      <c r="AQ48" s="767"/>
      <c r="AR48" s="767"/>
      <c r="AS48" s="767"/>
      <c r="AT48" s="767"/>
      <c r="AU48" s="767"/>
      <c r="AV48" s="773"/>
      <c r="AW48" s="774"/>
      <c r="AX48" s="767"/>
      <c r="AY48" s="767"/>
      <c r="AZ48" s="767"/>
      <c r="BA48" s="767"/>
      <c r="BB48" s="767"/>
      <c r="BC48" s="767"/>
      <c r="BD48" s="767"/>
      <c r="BE48" s="767"/>
      <c r="BF48" s="767"/>
      <c r="BG48" s="767"/>
      <c r="BH48" s="767"/>
      <c r="BI48" s="767"/>
      <c r="BJ48" s="773"/>
    </row>
    <row r="49" spans="55:63" ht="12">
      <c r="BC49" s="158"/>
      <c r="BD49" s="158"/>
      <c r="BE49" s="158"/>
      <c r="BF49" s="158"/>
      <c r="BG49" s="158"/>
      <c r="BH49" s="158"/>
      <c r="BI49" s="158"/>
      <c r="BJ49" s="158"/>
      <c r="BK49" s="158"/>
    </row>
    <row r="50" spans="55:94" ht="12">
      <c r="BC50" s="158"/>
      <c r="BD50" s="158"/>
      <c r="BE50" s="158"/>
      <c r="BF50" s="158"/>
      <c r="BG50" s="158"/>
      <c r="BH50" s="158"/>
      <c r="BI50" s="158"/>
      <c r="BJ50" s="158"/>
      <c r="BK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</row>
    <row r="51" spans="55:94" ht="12">
      <c r="BC51" s="158"/>
      <c r="BD51" s="158"/>
      <c r="BE51" s="158"/>
      <c r="BF51" s="158"/>
      <c r="BG51" s="158"/>
      <c r="BH51" s="158"/>
      <c r="BI51" s="158"/>
      <c r="BJ51" s="158"/>
      <c r="BK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</row>
    <row r="52" spans="55:94" ht="12">
      <c r="BC52" s="158"/>
      <c r="BD52" s="158"/>
      <c r="BE52" s="158"/>
      <c r="BF52" s="158"/>
      <c r="BG52" s="158"/>
      <c r="BH52" s="158"/>
      <c r="BI52" s="158"/>
      <c r="BJ52" s="158"/>
      <c r="BK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</row>
    <row r="53" spans="55:94" ht="12">
      <c r="BC53" s="158"/>
      <c r="BD53" s="158"/>
      <c r="BE53" s="158"/>
      <c r="BF53" s="158"/>
      <c r="BG53" s="158"/>
      <c r="BH53" s="158"/>
      <c r="BI53" s="158"/>
      <c r="BJ53" s="158"/>
      <c r="BK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</row>
    <row r="54" spans="55:94" ht="12">
      <c r="BC54" s="158"/>
      <c r="BD54" s="158"/>
      <c r="BE54" s="158"/>
      <c r="BF54" s="158"/>
      <c r="BG54" s="158"/>
      <c r="BH54" s="158"/>
      <c r="BI54" s="158"/>
      <c r="BJ54" s="158"/>
      <c r="BK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</row>
    <row r="55" spans="55:94" ht="12">
      <c r="BC55" s="158"/>
      <c r="BD55" s="158"/>
      <c r="BE55" s="158"/>
      <c r="BF55" s="158"/>
      <c r="BG55" s="158"/>
      <c r="BH55" s="158"/>
      <c r="BI55" s="158"/>
      <c r="BJ55" s="158"/>
      <c r="BK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</row>
    <row r="56" spans="55:94" ht="12">
      <c r="BC56" s="158"/>
      <c r="BD56" s="158"/>
      <c r="BE56" s="158"/>
      <c r="BF56" s="158"/>
      <c r="BG56" s="158"/>
      <c r="BH56" s="158"/>
      <c r="BI56" s="158"/>
      <c r="BJ56" s="158"/>
      <c r="BK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</row>
    <row r="57" spans="55:94" ht="12">
      <c r="BC57" s="158"/>
      <c r="BD57" s="158"/>
      <c r="BE57" s="158"/>
      <c r="BF57" s="158"/>
      <c r="BG57" s="158"/>
      <c r="BH57" s="158"/>
      <c r="BI57" s="158"/>
      <c r="BJ57" s="158"/>
      <c r="BK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</row>
    <row r="58" spans="55:94" ht="12">
      <c r="BC58" s="158"/>
      <c r="BD58" s="158"/>
      <c r="BE58" s="158"/>
      <c r="BF58" s="158"/>
      <c r="BG58" s="158"/>
      <c r="BH58" s="158"/>
      <c r="BI58" s="158"/>
      <c r="BJ58" s="158"/>
      <c r="BK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</row>
    <row r="59" spans="55:94" ht="12">
      <c r="BC59" s="158"/>
      <c r="BD59" s="158"/>
      <c r="BE59" s="158"/>
      <c r="BF59" s="158"/>
      <c r="BG59" s="158"/>
      <c r="BH59" s="158"/>
      <c r="BI59" s="158"/>
      <c r="BJ59" s="158"/>
      <c r="BK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</row>
    <row r="60" spans="55:94" ht="12">
      <c r="BC60" s="158"/>
      <c r="BD60" s="158"/>
      <c r="BE60" s="158"/>
      <c r="BF60" s="158"/>
      <c r="BG60" s="158"/>
      <c r="BH60" s="158"/>
      <c r="BI60" s="158"/>
      <c r="BJ60" s="158"/>
      <c r="BK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</row>
    <row r="61" spans="55:94" ht="12">
      <c r="BC61" s="158"/>
      <c r="BD61" s="158"/>
      <c r="BE61" s="158"/>
      <c r="BF61" s="158"/>
      <c r="BG61" s="158"/>
      <c r="BH61" s="158"/>
      <c r="BI61" s="158"/>
      <c r="BJ61" s="158"/>
      <c r="BK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</row>
    <row r="62" spans="55:94" ht="12">
      <c r="BC62" s="158"/>
      <c r="BD62" s="158"/>
      <c r="BE62" s="158"/>
      <c r="BF62" s="158"/>
      <c r="BG62" s="158"/>
      <c r="BH62" s="158"/>
      <c r="BI62" s="158"/>
      <c r="BJ62" s="158"/>
      <c r="BK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</row>
    <row r="63" spans="55:94" ht="12">
      <c r="BC63" s="158"/>
      <c r="BD63" s="158"/>
      <c r="BE63" s="158"/>
      <c r="BF63" s="158"/>
      <c r="BG63" s="158"/>
      <c r="BH63" s="158"/>
      <c r="BI63" s="158"/>
      <c r="BJ63" s="158"/>
      <c r="BK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</row>
    <row r="64" spans="55:94" ht="12">
      <c r="BC64" s="158"/>
      <c r="BD64" s="158"/>
      <c r="BE64" s="158"/>
      <c r="BF64" s="158"/>
      <c r="BG64" s="158"/>
      <c r="BH64" s="158"/>
      <c r="BI64" s="158"/>
      <c r="BJ64" s="158"/>
      <c r="BK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</row>
    <row r="65" spans="55:94" ht="12">
      <c r="BC65" s="158"/>
      <c r="BD65" s="158"/>
      <c r="BE65" s="158"/>
      <c r="BF65" s="158"/>
      <c r="BG65" s="158"/>
      <c r="BH65" s="158"/>
      <c r="BI65" s="158"/>
      <c r="BJ65" s="158"/>
      <c r="BK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</row>
    <row r="66" spans="55:94" ht="12">
      <c r="BC66" s="158"/>
      <c r="BD66" s="158"/>
      <c r="BE66" s="158"/>
      <c r="BF66" s="158"/>
      <c r="BG66" s="158"/>
      <c r="BH66" s="158"/>
      <c r="BI66" s="158"/>
      <c r="BJ66" s="158"/>
      <c r="BK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</row>
    <row r="67" spans="55:94" ht="12">
      <c r="BC67" s="158"/>
      <c r="BD67" s="158"/>
      <c r="BE67" s="158"/>
      <c r="BF67" s="158"/>
      <c r="BG67" s="158"/>
      <c r="BH67" s="158"/>
      <c r="BI67" s="158"/>
      <c r="BJ67" s="158"/>
      <c r="BK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</row>
    <row r="68" spans="64:94" ht="12"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</row>
    <row r="69" spans="64:94" ht="12"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</row>
    <row r="70" spans="64:94" ht="12"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</row>
    <row r="71" spans="64:94" ht="12"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</row>
    <row r="72" spans="64:94" ht="12"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</row>
    <row r="73" spans="64:94" ht="12"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</row>
    <row r="74" spans="64:94" ht="12"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</row>
    <row r="75" spans="64:94" ht="12"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</row>
    <row r="76" spans="64:94" ht="12"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</row>
    <row r="77" spans="64:94" ht="12"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</row>
    <row r="78" spans="64:94" ht="12"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</row>
  </sheetData>
  <sheetProtection/>
  <mergeCells count="115">
    <mergeCell ref="B1:L1"/>
    <mergeCell ref="AM1:BI1"/>
    <mergeCell ref="B2:L2"/>
    <mergeCell ref="A3:M3"/>
    <mergeCell ref="N3:AI3"/>
    <mergeCell ref="B4:L4"/>
    <mergeCell ref="B5:L5"/>
    <mergeCell ref="N5:AH5"/>
    <mergeCell ref="AN5:BK5"/>
    <mergeCell ref="AN6:BK6"/>
    <mergeCell ref="D7:F7"/>
    <mergeCell ref="H7:L7"/>
    <mergeCell ref="AN7:BK7"/>
    <mergeCell ref="H8:L8"/>
    <mergeCell ref="AI8:BK8"/>
    <mergeCell ref="E9:F9"/>
    <mergeCell ref="H9:L9"/>
    <mergeCell ref="AN9:BK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K27:AR27"/>
    <mergeCell ref="AS27:AX27"/>
    <mergeCell ref="AY27:BJ27"/>
    <mergeCell ref="AM28:AR28"/>
    <mergeCell ref="AS28:AV28"/>
    <mergeCell ref="AY30:BJ30"/>
    <mergeCell ref="C36:E36"/>
    <mergeCell ref="F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AK42:AL42"/>
    <mergeCell ref="AK43:AL43"/>
    <mergeCell ref="AK44:AL44"/>
    <mergeCell ref="C45:O45"/>
    <mergeCell ref="R45:AD45"/>
    <mergeCell ref="AG45:AV45"/>
    <mergeCell ref="AW45:BJ45"/>
    <mergeCell ref="C47:O47"/>
    <mergeCell ref="R47:AD47"/>
    <mergeCell ref="AG47:AV47"/>
    <mergeCell ref="AW47:BJ47"/>
    <mergeCell ref="C48:O48"/>
    <mergeCell ref="R48:AD48"/>
    <mergeCell ref="AG48:AV48"/>
    <mergeCell ref="AW48:BJ48"/>
    <mergeCell ref="B13:B16"/>
    <mergeCell ref="B27:B33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F27:AJ28"/>
    <mergeCell ref="AK28:AL33"/>
    <mergeCell ref="AW28:AX33"/>
    <mergeCell ref="AF29:AG32"/>
    <mergeCell ref="AH29:AI32"/>
    <mergeCell ref="AM29:AN33"/>
    <mergeCell ref="AO29:AP33"/>
    <mergeCell ref="AQ29:AR33"/>
    <mergeCell ref="AS29:AT33"/>
    <mergeCell ref="AU29:AV33"/>
    <mergeCell ref="N6:AH7"/>
    <mergeCell ref="AM2:BJ3"/>
    <mergeCell ref="C41:Q42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workbookViewId="0" topLeftCell="B1">
      <selection activeCell="W9" sqref="W9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3.75390625" style="160" customWidth="1"/>
    <col min="63" max="63" width="5.625" style="160" customWidth="1"/>
    <col min="64" max="64" width="5.125" style="158" hidden="1" customWidth="1"/>
    <col min="65" max="65" width="7.125" style="158" hidden="1" customWidth="1"/>
    <col min="66" max="78" width="5.375" style="158" hidden="1" customWidth="1"/>
    <col min="79" max="79" width="0.2421875" style="160" hidden="1" customWidth="1"/>
    <col min="80" max="82" width="6.25390625" style="160" hidden="1" customWidth="1"/>
    <col min="83" max="83" width="8.875" style="160" hidden="1" customWidth="1"/>
    <col min="84" max="16384" width="8.875" style="160" customWidth="1"/>
  </cols>
  <sheetData>
    <row r="1" spans="1:62" ht="15">
      <c r="A1" s="160">
        <v>1</v>
      </c>
      <c r="B1" s="161" t="s">
        <v>121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122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123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124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2:62" ht="29.25" customHeight="1">
      <c r="B3" s="163" t="s">
        <v>125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127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AI4" s="159"/>
      <c r="AU4" s="159" t="s">
        <v>26</v>
      </c>
    </row>
    <row r="5" spans="2:63" ht="18.75" customHeight="1">
      <c r="B5" s="161" t="s">
        <v>128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129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4:63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130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3:63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5:63" ht="18.75" customHeight="1">
      <c r="E8" s="159"/>
      <c r="G8" s="159"/>
      <c r="H8" s="166" t="s">
        <v>131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</row>
    <row r="9" spans="2:63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132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133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1:62" ht="30" customHeight="1">
      <c r="A13" s="160">
        <v>2</v>
      </c>
      <c r="B13" s="168" t="s">
        <v>134</v>
      </c>
      <c r="C13" s="169" t="s">
        <v>135</v>
      </c>
      <c r="D13" s="170"/>
      <c r="E13" s="170"/>
      <c r="F13" s="170"/>
      <c r="G13" s="171">
        <v>29</v>
      </c>
      <c r="H13" s="170" t="s">
        <v>136</v>
      </c>
      <c r="I13" s="170"/>
      <c r="J13" s="170"/>
      <c r="K13" s="239">
        <v>27</v>
      </c>
      <c r="L13" s="170" t="s">
        <v>137</v>
      </c>
      <c r="M13" s="170"/>
      <c r="N13" s="170"/>
      <c r="O13" s="170"/>
      <c r="P13" s="170" t="s">
        <v>138</v>
      </c>
      <c r="Q13" s="170"/>
      <c r="R13" s="170"/>
      <c r="S13" s="170"/>
      <c r="T13" s="239">
        <v>29</v>
      </c>
      <c r="U13" s="170" t="s">
        <v>139</v>
      </c>
      <c r="V13" s="170"/>
      <c r="W13" s="170"/>
      <c r="X13" s="239">
        <v>26</v>
      </c>
      <c r="Y13" s="170" t="s">
        <v>140</v>
      </c>
      <c r="Z13" s="170"/>
      <c r="AA13" s="170"/>
      <c r="AB13" s="239">
        <v>23</v>
      </c>
      <c r="AC13" s="170" t="s">
        <v>141</v>
      </c>
      <c r="AD13" s="170"/>
      <c r="AE13" s="170"/>
      <c r="AF13" s="170"/>
      <c r="AG13" s="239">
        <v>30</v>
      </c>
      <c r="AH13" s="170" t="s">
        <v>142</v>
      </c>
      <c r="AI13" s="170"/>
      <c r="AJ13" s="170"/>
      <c r="AK13" s="239">
        <v>27</v>
      </c>
      <c r="AL13" s="170" t="s">
        <v>143</v>
      </c>
      <c r="AM13" s="170"/>
      <c r="AN13" s="170"/>
      <c r="AO13" s="170"/>
      <c r="AP13" s="170" t="s">
        <v>144</v>
      </c>
      <c r="AQ13" s="170"/>
      <c r="AR13" s="170"/>
      <c r="AS13" s="170"/>
      <c r="AT13" s="239">
        <v>29</v>
      </c>
      <c r="AU13" s="170" t="s">
        <v>145</v>
      </c>
      <c r="AV13" s="170"/>
      <c r="AW13" s="170"/>
      <c r="AX13" s="239">
        <v>27</v>
      </c>
      <c r="AY13" s="170" t="s">
        <v>146</v>
      </c>
      <c r="AZ13" s="170"/>
      <c r="BA13" s="170"/>
      <c r="BB13" s="363"/>
      <c r="BC13" s="364" t="s">
        <v>147</v>
      </c>
      <c r="BD13" s="365" t="s">
        <v>148</v>
      </c>
      <c r="BE13" s="365" t="s">
        <v>149</v>
      </c>
      <c r="BF13" s="365" t="s">
        <v>150</v>
      </c>
      <c r="BG13" s="365" t="s">
        <v>151</v>
      </c>
      <c r="BH13" s="417" t="s">
        <v>152</v>
      </c>
      <c r="BI13" s="418" t="s">
        <v>153</v>
      </c>
      <c r="BJ13" s="418" t="s">
        <v>134</v>
      </c>
    </row>
    <row r="14" spans="2:62" ht="12">
      <c r="B14" s="172"/>
      <c r="C14" s="173"/>
      <c r="D14" s="174"/>
      <c r="E14" s="174"/>
      <c r="F14" s="174"/>
      <c r="G14" s="174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1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1:62" ht="12">
      <c r="A17" s="160">
        <v>3</v>
      </c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6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  <c r="BN19" s="158">
        <f>19*54</f>
        <v>1026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8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153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  <c r="BN23" s="158">
        <f>130*54</f>
        <v>7020</v>
      </c>
      <c r="BP23" s="158">
        <f>161*54</f>
        <v>8694</v>
      </c>
    </row>
    <row r="24" ht="7.5" customHeight="1"/>
    <row r="25" spans="2:99" s="155" customFormat="1" ht="27" customHeight="1">
      <c r="B25" s="194" t="s">
        <v>154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155</v>
      </c>
      <c r="Q25" s="188" t="s">
        <v>71</v>
      </c>
      <c r="R25" s="242"/>
      <c r="S25" s="155" t="s">
        <v>148</v>
      </c>
      <c r="V25" s="194"/>
      <c r="W25" s="243" t="s">
        <v>73</v>
      </c>
      <c r="Y25" s="155" t="s">
        <v>149</v>
      </c>
      <c r="AB25" s="194"/>
      <c r="AC25" s="243" t="s">
        <v>56</v>
      </c>
      <c r="AE25" s="155" t="s">
        <v>150</v>
      </c>
      <c r="AH25" s="194"/>
      <c r="AI25" s="243" t="s">
        <v>59</v>
      </c>
      <c r="AK25" s="194" t="s">
        <v>156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151</v>
      </c>
      <c r="AW25" s="194"/>
      <c r="AX25" s="194"/>
      <c r="AY25" s="194"/>
      <c r="AZ25" s="194"/>
      <c r="BA25" s="160"/>
      <c r="BB25" s="243" t="s">
        <v>79</v>
      </c>
      <c r="BD25" s="194" t="s">
        <v>152</v>
      </c>
      <c r="BE25" s="194"/>
      <c r="BF25" s="194"/>
      <c r="BG25" s="194"/>
      <c r="BH25" s="242" t="s">
        <v>26</v>
      </c>
      <c r="BI25" s="242"/>
      <c r="BJ25" s="160"/>
      <c r="BK25" s="160"/>
      <c r="BL25" s="158"/>
      <c r="BM25" s="158"/>
      <c r="BN25" s="159"/>
      <c r="BO25" s="159"/>
      <c r="BP25" s="159"/>
      <c r="BQ25" s="159"/>
      <c r="BR25" s="159"/>
      <c r="BS25" s="160"/>
      <c r="BT25" s="160"/>
      <c r="BU25" s="158"/>
      <c r="BV25" s="156" t="s">
        <v>80</v>
      </c>
      <c r="BW25" s="156"/>
      <c r="BX25" s="156"/>
      <c r="BY25" s="156"/>
      <c r="BZ25" s="156"/>
      <c r="CA25" s="156"/>
      <c r="CB25" s="159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60"/>
      <c r="CP25" s="160"/>
      <c r="CQ25" s="160"/>
      <c r="CR25" s="160"/>
      <c r="CS25" s="160"/>
      <c r="CT25" s="160"/>
      <c r="CU25" s="160"/>
    </row>
    <row r="26" spans="2:77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S26" s="156"/>
      <c r="BT26" s="156"/>
      <c r="BU26" s="156"/>
      <c r="BV26" s="156"/>
      <c r="BW26" s="156"/>
      <c r="BX26" s="156"/>
      <c r="BY26" s="156"/>
    </row>
    <row r="27" spans="2:77" ht="18" customHeight="1">
      <c r="B27" s="168" t="s">
        <v>157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775" t="s">
        <v>158</v>
      </c>
      <c r="AG27" s="778"/>
      <c r="AH27" s="778"/>
      <c r="AI27" s="778"/>
      <c r="AJ27" s="779"/>
      <c r="AK27" s="780" t="s">
        <v>159</v>
      </c>
      <c r="AL27" s="244"/>
      <c r="AM27" s="244"/>
      <c r="AN27" s="244"/>
      <c r="AO27" s="244"/>
      <c r="AP27" s="244"/>
      <c r="AQ27" s="244"/>
      <c r="AR27" s="244"/>
      <c r="AS27" s="792"/>
      <c r="AT27" s="792"/>
      <c r="AU27" s="792"/>
      <c r="AV27" s="792"/>
      <c r="AW27" s="792"/>
      <c r="AX27" s="798"/>
      <c r="AY27" s="372" t="s">
        <v>160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</row>
    <row r="28" spans="2:80" ht="12.75" customHeight="1">
      <c r="B28" s="17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776"/>
      <c r="AG28" s="781"/>
      <c r="AH28" s="781"/>
      <c r="AI28" s="781"/>
      <c r="AJ28" s="782"/>
      <c r="AK28" s="291" t="s">
        <v>161</v>
      </c>
      <c r="AL28" s="292"/>
      <c r="AM28" s="783" t="s">
        <v>162</v>
      </c>
      <c r="AN28" s="784"/>
      <c r="AO28" s="784"/>
      <c r="AP28" s="784"/>
      <c r="AQ28" s="784"/>
      <c r="AR28" s="784"/>
      <c r="AS28" s="793"/>
      <c r="AT28" s="793"/>
      <c r="AU28" s="793"/>
      <c r="AV28" s="794"/>
      <c r="AW28" s="380" t="s">
        <v>163</v>
      </c>
      <c r="AX28" s="380"/>
      <c r="AY28" s="176" t="s">
        <v>164</v>
      </c>
      <c r="AZ28" s="177"/>
      <c r="BA28" s="177" t="s">
        <v>165</v>
      </c>
      <c r="BB28" s="177"/>
      <c r="BC28" s="177" t="s">
        <v>166</v>
      </c>
      <c r="BD28" s="177"/>
      <c r="BE28" s="177" t="s">
        <v>167</v>
      </c>
      <c r="BF28" s="177"/>
      <c r="BG28" s="177" t="s">
        <v>168</v>
      </c>
      <c r="BH28" s="177"/>
      <c r="BI28" s="432" t="s">
        <v>169</v>
      </c>
      <c r="BJ28" s="366"/>
      <c r="BK28" s="158"/>
      <c r="BN28" s="805"/>
      <c r="BO28" s="806"/>
      <c r="BP28" s="806"/>
      <c r="BQ28" s="806"/>
      <c r="BR28" s="806"/>
      <c r="BS28" s="806"/>
      <c r="BT28" s="806"/>
      <c r="BU28" s="806"/>
      <c r="BV28" s="806"/>
      <c r="BW28" s="806"/>
      <c r="BX28" s="806"/>
      <c r="BY28" s="806"/>
      <c r="BZ28" s="814"/>
      <c r="CA28" s="247"/>
      <c r="CB28" s="159"/>
    </row>
    <row r="29" spans="1:80" ht="18" customHeight="1">
      <c r="A29" s="160">
        <v>5</v>
      </c>
      <c r="B29" s="172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261" t="s">
        <v>170</v>
      </c>
      <c r="AG29" s="295"/>
      <c r="AH29" s="296" t="s">
        <v>171</v>
      </c>
      <c r="AI29" s="295"/>
      <c r="AJ29" s="297" t="s">
        <v>172</v>
      </c>
      <c r="AK29" s="264"/>
      <c r="AL29" s="298"/>
      <c r="AM29" s="299" t="s">
        <v>173</v>
      </c>
      <c r="AN29" s="300"/>
      <c r="AO29" s="300" t="s">
        <v>174</v>
      </c>
      <c r="AP29" s="300"/>
      <c r="AQ29" s="300" t="s">
        <v>175</v>
      </c>
      <c r="AR29" s="300"/>
      <c r="AS29" s="300" t="s">
        <v>176</v>
      </c>
      <c r="AT29" s="300"/>
      <c r="AU29" s="300" t="s">
        <v>177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  <c r="BK29" s="158"/>
      <c r="BL29" s="160"/>
      <c r="BN29" s="807"/>
      <c r="BO29" s="383">
        <v>1</v>
      </c>
      <c r="BP29" s="383">
        <v>2</v>
      </c>
      <c r="BQ29" s="383">
        <v>3</v>
      </c>
      <c r="BR29" s="383">
        <v>4</v>
      </c>
      <c r="BS29" s="383">
        <v>5</v>
      </c>
      <c r="BT29" s="383">
        <v>6</v>
      </c>
      <c r="BU29" s="383">
        <v>7</v>
      </c>
      <c r="BV29" s="383">
        <v>8</v>
      </c>
      <c r="BW29" s="383">
        <v>9</v>
      </c>
      <c r="BX29" s="383">
        <v>10</v>
      </c>
      <c r="BY29" s="383">
        <v>11</v>
      </c>
      <c r="BZ29" s="815">
        <v>12</v>
      </c>
      <c r="CA29" s="816"/>
      <c r="CB29" s="816"/>
    </row>
    <row r="30" spans="2:80" ht="18" customHeight="1">
      <c r="B30" s="172"/>
      <c r="C30" s="201" t="s">
        <v>26</v>
      </c>
      <c r="D30" s="201"/>
      <c r="E30" s="201"/>
      <c r="F30" s="201" t="s">
        <v>178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179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  <c r="BK30" s="158"/>
      <c r="BL30" s="160"/>
      <c r="BN30" s="807"/>
      <c r="BO30" s="383" t="s">
        <v>106</v>
      </c>
      <c r="BP30" s="383" t="s">
        <v>106</v>
      </c>
      <c r="BQ30" s="383" t="s">
        <v>106</v>
      </c>
      <c r="BR30" s="383" t="s">
        <v>106</v>
      </c>
      <c r="BS30" s="383" t="s">
        <v>106</v>
      </c>
      <c r="BT30" s="383" t="s">
        <v>106</v>
      </c>
      <c r="BU30" s="383" t="s">
        <v>106</v>
      </c>
      <c r="BV30" s="383" t="s">
        <v>106</v>
      </c>
      <c r="BW30" s="383" t="s">
        <v>106</v>
      </c>
      <c r="BX30" s="383" t="s">
        <v>106</v>
      </c>
      <c r="BY30" s="383" t="s">
        <v>106</v>
      </c>
      <c r="BZ30" s="815" t="s">
        <v>106</v>
      </c>
      <c r="CA30" s="816"/>
      <c r="CB30" s="816"/>
    </row>
    <row r="31" spans="2:80" ht="18" customHeight="1">
      <c r="B31" s="172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  <c r="BK31" s="158"/>
      <c r="BL31" s="160"/>
      <c r="BN31" s="807"/>
      <c r="BO31" s="383" t="s">
        <v>107</v>
      </c>
      <c r="BP31" s="383" t="s">
        <v>107</v>
      </c>
      <c r="BQ31" s="383" t="s">
        <v>107</v>
      </c>
      <c r="BR31" s="383" t="s">
        <v>107</v>
      </c>
      <c r="BS31" s="383" t="s">
        <v>107</v>
      </c>
      <c r="BT31" s="383" t="s">
        <v>107</v>
      </c>
      <c r="BU31" s="383" t="s">
        <v>107</v>
      </c>
      <c r="BV31" s="383" t="s">
        <v>107</v>
      </c>
      <c r="BW31" s="383" t="s">
        <v>107</v>
      </c>
      <c r="BX31" s="383" t="s">
        <v>107</v>
      </c>
      <c r="BY31" s="383" t="s">
        <v>107</v>
      </c>
      <c r="BZ31" s="815" t="s">
        <v>107</v>
      </c>
      <c r="CA31" s="816"/>
      <c r="CB31" s="816"/>
    </row>
    <row r="32" spans="2:80" ht="18" customHeight="1">
      <c r="B32" s="17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  <c r="BK32" s="158"/>
      <c r="BL32" s="160"/>
      <c r="BN32" s="807"/>
      <c r="BO32" s="383">
        <v>18</v>
      </c>
      <c r="BP32" s="383">
        <v>12</v>
      </c>
      <c r="BQ32" s="383">
        <v>18</v>
      </c>
      <c r="BR32" s="383">
        <v>12</v>
      </c>
      <c r="BS32" s="383">
        <v>18</v>
      </c>
      <c r="BT32" s="383">
        <v>12</v>
      </c>
      <c r="BU32" s="383">
        <v>14</v>
      </c>
      <c r="BV32" s="383">
        <v>12</v>
      </c>
      <c r="BW32" s="383">
        <v>14</v>
      </c>
      <c r="BX32" s="383">
        <v>12</v>
      </c>
      <c r="BY32" s="383" t="s">
        <v>26</v>
      </c>
      <c r="BZ32" s="815" t="s">
        <v>26</v>
      </c>
      <c r="CA32" s="816"/>
      <c r="CB32" s="816"/>
    </row>
    <row r="33" spans="2:80" ht="0.75" customHeight="1" hidden="1">
      <c r="B33" s="17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  <c r="BK33" s="158"/>
      <c r="BL33" s="160"/>
      <c r="BN33" s="807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321"/>
      <c r="CA33" s="247"/>
      <c r="CB33" s="159"/>
    </row>
    <row r="34" spans="2:86" s="156" customFormat="1" ht="15.75" customHeight="1">
      <c r="B34" s="202">
        <v>1</v>
      </c>
      <c r="C34" s="755" t="s">
        <v>26</v>
      </c>
      <c r="D34" s="755"/>
      <c r="E34" s="755"/>
      <c r="F34" s="755">
        <v>2</v>
      </c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5"/>
      <c r="AE34" s="755"/>
      <c r="AF34" s="777">
        <v>3</v>
      </c>
      <c r="AG34" s="391"/>
      <c r="AH34" s="755">
        <v>4</v>
      </c>
      <c r="AI34" s="755"/>
      <c r="AJ34" s="785">
        <v>5</v>
      </c>
      <c r="AK34" s="777">
        <v>6</v>
      </c>
      <c r="AL34" s="391"/>
      <c r="AM34" s="755">
        <v>7</v>
      </c>
      <c r="AN34" s="391"/>
      <c r="AO34" s="755">
        <v>8</v>
      </c>
      <c r="AP34" s="391"/>
      <c r="AQ34" s="755">
        <v>9</v>
      </c>
      <c r="AR34" s="391"/>
      <c r="AS34" s="755">
        <v>10</v>
      </c>
      <c r="AT34" s="391"/>
      <c r="AU34" s="755">
        <v>11</v>
      </c>
      <c r="AV34" s="391"/>
      <c r="AW34" s="755">
        <v>12</v>
      </c>
      <c r="AX34" s="755"/>
      <c r="AY34" s="389">
        <v>13</v>
      </c>
      <c r="AZ34" s="390">
        <v>14</v>
      </c>
      <c r="BA34" s="390">
        <v>15</v>
      </c>
      <c r="BB34" s="390">
        <v>16</v>
      </c>
      <c r="BC34" s="390">
        <v>17</v>
      </c>
      <c r="BD34" s="390">
        <v>18</v>
      </c>
      <c r="BE34" s="390">
        <v>19</v>
      </c>
      <c r="BF34" s="390">
        <v>20</v>
      </c>
      <c r="BG34" s="390">
        <v>21</v>
      </c>
      <c r="BH34" s="802">
        <v>22</v>
      </c>
      <c r="BI34" s="802">
        <v>23</v>
      </c>
      <c r="BJ34" s="803">
        <v>24</v>
      </c>
      <c r="BK34" s="158"/>
      <c r="BL34" s="160"/>
      <c r="BN34" s="373"/>
      <c r="BO34" s="175">
        <v>21</v>
      </c>
      <c r="BP34" s="175">
        <v>16</v>
      </c>
      <c r="BQ34" s="175">
        <v>21</v>
      </c>
      <c r="BR34" s="175">
        <v>16</v>
      </c>
      <c r="BS34" s="175">
        <v>21</v>
      </c>
      <c r="BT34" s="175">
        <v>16</v>
      </c>
      <c r="BU34" s="175">
        <v>17</v>
      </c>
      <c r="BV34" s="175">
        <v>16</v>
      </c>
      <c r="BW34" s="175">
        <v>17</v>
      </c>
      <c r="BX34" s="175">
        <v>12</v>
      </c>
      <c r="BY34" s="175" t="s">
        <v>26</v>
      </c>
      <c r="BZ34" s="366" t="s">
        <v>26</v>
      </c>
      <c r="CA34" s="167"/>
      <c r="CB34" s="167"/>
      <c r="CC34" s="160"/>
      <c r="CD34" s="160"/>
      <c r="CE34" s="160"/>
      <c r="CF34" s="160"/>
      <c r="CG34" s="160"/>
      <c r="CH34" s="160"/>
    </row>
    <row r="35" spans="2:80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  <c r="BK35" s="158"/>
      <c r="BL35" s="160"/>
      <c r="BN35" s="807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  <c r="BZ35" s="321"/>
      <c r="CA35" s="247"/>
      <c r="CB35" s="159"/>
    </row>
    <row r="36" spans="1:80" s="157" customFormat="1" ht="12" customHeight="1">
      <c r="A36" s="157">
        <v>6</v>
      </c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69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  <c r="BK36" s="286"/>
      <c r="BM36" s="286"/>
      <c r="BN36" s="395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438"/>
      <c r="CA36" s="817"/>
      <c r="CB36" s="818"/>
    </row>
    <row r="37" spans="1:82" s="158" customFormat="1" ht="12.75">
      <c r="A37" s="158">
        <v>7</v>
      </c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69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  <c r="BL37" s="158">
        <f>18*SUM(AY37,BA37,BC37)+14*SUM(BE37,BG37)+12*SUM(AZ37,BB37,BD37,BF37)</f>
        <v>0</v>
      </c>
      <c r="BN37" s="807">
        <f>SUM(BO37:BZ37)</f>
        <v>30</v>
      </c>
      <c r="BO37" s="432">
        <v>15</v>
      </c>
      <c r="BP37" s="432">
        <v>15</v>
      </c>
      <c r="BQ37" s="432"/>
      <c r="BR37" s="432"/>
      <c r="BS37" s="432"/>
      <c r="BT37" s="432"/>
      <c r="BU37" s="432" t="s">
        <v>26</v>
      </c>
      <c r="BV37" s="432" t="s">
        <v>26</v>
      </c>
      <c r="BW37" s="432" t="s">
        <v>26</v>
      </c>
      <c r="BX37" s="432"/>
      <c r="BY37" s="432"/>
      <c r="BZ37" s="321"/>
      <c r="CA37" s="247"/>
      <c r="CB37" s="247">
        <f>CD37-CC37</f>
        <v>18</v>
      </c>
      <c r="CC37" s="158">
        <v>36</v>
      </c>
      <c r="CD37" s="158">
        <v>54</v>
      </c>
    </row>
    <row r="38" spans="2:82" s="158" customFormat="1" ht="12.75">
      <c r="B38" s="216"/>
      <c r="C38" s="756"/>
      <c r="D38" s="276"/>
      <c r="E38" s="276"/>
      <c r="F38" s="757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  <c r="BL38" s="158">
        <f>18*SUM(AY38,BA38,BC38)+14*SUM(BE38,BG38)+12*SUM(AZ38,BB38,BD38,BF38)</f>
        <v>0</v>
      </c>
      <c r="BN38" s="808">
        <f>SUM(BO38:BZ38)</f>
        <v>0</v>
      </c>
      <c r="BO38" s="809"/>
      <c r="BP38" s="809"/>
      <c r="BQ38" s="809"/>
      <c r="BR38" s="809"/>
      <c r="BS38" s="809"/>
      <c r="BT38" s="809"/>
      <c r="BU38" s="809"/>
      <c r="BV38" s="809"/>
      <c r="BW38" s="809"/>
      <c r="BX38" s="809"/>
      <c r="BY38" s="809"/>
      <c r="BZ38" s="326"/>
      <c r="CA38" s="247"/>
      <c r="CB38" s="247">
        <f>CD38-CC38</f>
        <v>340</v>
      </c>
      <c r="CD38" s="158">
        <v>340</v>
      </c>
    </row>
    <row r="39" spans="2:85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  <c r="BK39" s="248"/>
      <c r="BL39" s="248"/>
      <c r="BM39" s="248"/>
      <c r="BN39" s="248"/>
      <c r="BO39" s="248"/>
      <c r="BP39" s="248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</row>
    <row r="40" spans="1:80" s="158" customFormat="1" ht="12">
      <c r="A40" s="158">
        <v>11</v>
      </c>
      <c r="B40" s="223"/>
      <c r="C40" s="224" t="s">
        <v>180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181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 aca="true" t="shared" si="2" ref="AY40:BJ40">SUM(AY36:AY38)</f>
        <v>0</v>
      </c>
      <c r="AZ40" s="405">
        <f t="shared" si="2"/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  <c r="BL40" s="158">
        <f>18*SUM(AY40,BA40,BC40)+14*SUM(BE40,BG40)+12*SUM(AZ40,BB40,BD40,BF40)</f>
        <v>0</v>
      </c>
      <c r="BN40" s="810"/>
      <c r="BO40" s="811"/>
      <c r="BP40" s="811"/>
      <c r="BQ40" s="811"/>
      <c r="BR40" s="811"/>
      <c r="BS40" s="811"/>
      <c r="BT40" s="811"/>
      <c r="BU40" s="811"/>
      <c r="BV40" s="811"/>
      <c r="BW40" s="811"/>
      <c r="BX40" s="811"/>
      <c r="BY40" s="811"/>
      <c r="BZ40" s="819"/>
      <c r="CA40" s="247"/>
      <c r="CB40" s="247"/>
    </row>
    <row r="41" spans="1:80" ht="12.75">
      <c r="A41" s="160">
        <v>12</v>
      </c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182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786">
        <f>SUM(AM41,AW41)</f>
        <v>0</v>
      </c>
      <c r="AL41" s="787"/>
      <c r="AM41" s="788">
        <f>SUM(AO41:AV41)</f>
        <v>0</v>
      </c>
      <c r="AN41" s="789"/>
      <c r="AO41" s="788"/>
      <c r="AP41" s="789"/>
      <c r="AQ41" s="788"/>
      <c r="AR41" s="789"/>
      <c r="AS41" s="788"/>
      <c r="AT41" s="789"/>
      <c r="AU41" s="788"/>
      <c r="AV41" s="789"/>
      <c r="AW41" s="788"/>
      <c r="AX41" s="799"/>
      <c r="AY41" s="800">
        <f aca="true" t="shared" si="3" ref="AY41:BJ41">AY40</f>
        <v>0</v>
      </c>
      <c r="AZ41" s="801">
        <f t="shared" si="3"/>
        <v>0</v>
      </c>
      <c r="BA41" s="801">
        <f t="shared" si="3"/>
        <v>0</v>
      </c>
      <c r="BB41" s="801">
        <f t="shared" si="3"/>
        <v>0</v>
      </c>
      <c r="BC41" s="801">
        <f t="shared" si="3"/>
        <v>0</v>
      </c>
      <c r="BD41" s="801">
        <f t="shared" si="3"/>
        <v>0</v>
      </c>
      <c r="BE41" s="801">
        <f t="shared" si="3"/>
        <v>0</v>
      </c>
      <c r="BF41" s="801">
        <f t="shared" si="3"/>
        <v>0</v>
      </c>
      <c r="BG41" s="801">
        <f t="shared" si="3"/>
        <v>0</v>
      </c>
      <c r="BH41" s="801">
        <f t="shared" si="3"/>
        <v>0</v>
      </c>
      <c r="BI41" s="801">
        <f t="shared" si="3"/>
        <v>0</v>
      </c>
      <c r="BJ41" s="804">
        <f t="shared" si="3"/>
        <v>0</v>
      </c>
      <c r="BK41" s="158"/>
      <c r="BL41" s="158">
        <f>18*SUM(AY41,BA41,BC41)+14*SUM(BE41,BG41)+12*SUM(AZ41,BB41,BD41,BF41)</f>
        <v>0</v>
      </c>
      <c r="BN41" s="808"/>
      <c r="BO41" s="809"/>
      <c r="BP41" s="809"/>
      <c r="BQ41" s="809"/>
      <c r="BR41" s="809"/>
      <c r="BS41" s="809"/>
      <c r="BT41" s="809"/>
      <c r="BU41" s="809"/>
      <c r="BV41" s="809"/>
      <c r="BW41" s="809"/>
      <c r="BX41" s="809"/>
      <c r="BY41" s="809"/>
      <c r="BZ41" s="326"/>
      <c r="CA41" s="247"/>
      <c r="CB41" s="159"/>
    </row>
    <row r="42" spans="1:80" ht="12">
      <c r="A42" s="160">
        <v>13</v>
      </c>
      <c r="B42" s="226"/>
      <c r="C42" s="2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7" t="s">
        <v>183</v>
      </c>
      <c r="S42" s="167"/>
      <c r="T42" s="167"/>
      <c r="U42" s="167"/>
      <c r="V42" s="167"/>
      <c r="W42" s="167"/>
      <c r="X42" s="167"/>
      <c r="Y42" s="167"/>
      <c r="Z42" s="167"/>
      <c r="AB42" s="280"/>
      <c r="AC42" s="280"/>
      <c r="AD42" s="280"/>
      <c r="AE42" s="280"/>
      <c r="AF42" s="280"/>
      <c r="AG42" s="280"/>
      <c r="AH42" s="280"/>
      <c r="AI42" s="280"/>
      <c r="AJ42" s="280"/>
      <c r="AK42" s="346">
        <f>SUM(AY42:BJ42)</f>
        <v>0</v>
      </c>
      <c r="AL42" s="347"/>
      <c r="AM42" s="200"/>
      <c r="AN42" s="201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411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46"/>
      <c r="BK42" s="158"/>
      <c r="BL42" s="160" t="s">
        <v>26</v>
      </c>
      <c r="BN42" s="805" t="s">
        <v>112</v>
      </c>
      <c r="BO42" s="806">
        <f aca="true" t="shared" si="4" ref="BO42:BZ42">SUM(BV38:BV39)</f>
        <v>0</v>
      </c>
      <c r="BP42" s="806">
        <f t="shared" si="4"/>
        <v>0</v>
      </c>
      <c r="BQ42" s="806">
        <f t="shared" si="4"/>
        <v>0</v>
      </c>
      <c r="BR42" s="806">
        <f t="shared" si="4"/>
        <v>0</v>
      </c>
      <c r="BS42" s="806">
        <f t="shared" si="4"/>
        <v>0</v>
      </c>
      <c r="BT42" s="806">
        <f t="shared" si="4"/>
        <v>0</v>
      </c>
      <c r="BU42" s="806">
        <f t="shared" si="4"/>
        <v>340</v>
      </c>
      <c r="BV42" s="806">
        <f t="shared" si="4"/>
        <v>0</v>
      </c>
      <c r="BW42" s="806">
        <f t="shared" si="4"/>
        <v>340</v>
      </c>
      <c r="BX42" s="806">
        <f t="shared" si="4"/>
        <v>0</v>
      </c>
      <c r="BY42" s="806">
        <f t="shared" si="4"/>
        <v>0</v>
      </c>
      <c r="BZ42" s="814">
        <f t="shared" si="4"/>
        <v>0</v>
      </c>
      <c r="CA42" s="247"/>
      <c r="CB42" s="159"/>
    </row>
    <row r="43" spans="1:80" ht="12">
      <c r="A43" s="160">
        <v>14</v>
      </c>
      <c r="B43" s="22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49" t="s">
        <v>184</v>
      </c>
      <c r="S43" s="167"/>
      <c r="T43" s="167"/>
      <c r="U43" s="167"/>
      <c r="V43" s="247"/>
      <c r="W43" s="167"/>
      <c r="X43" s="167"/>
      <c r="Y43" s="167"/>
      <c r="Z43" s="167"/>
      <c r="AB43" s="281"/>
      <c r="AC43" s="281"/>
      <c r="AD43" s="281"/>
      <c r="AE43" s="281"/>
      <c r="AF43" s="281"/>
      <c r="AG43" s="281"/>
      <c r="AH43" s="281"/>
      <c r="AI43" s="281"/>
      <c r="AJ43" s="281"/>
      <c r="AK43" s="346">
        <f>SUM(AY43:BJ43)</f>
        <v>0</v>
      </c>
      <c r="AL43" s="347"/>
      <c r="AM43" s="200"/>
      <c r="AN43" s="247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87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434"/>
      <c r="BK43" s="158"/>
      <c r="BL43" s="160"/>
      <c r="BN43" s="807"/>
      <c r="BO43" s="432"/>
      <c r="BP43" s="432"/>
      <c r="BQ43" s="432"/>
      <c r="BR43" s="432"/>
      <c r="BS43" s="432"/>
      <c r="BT43" s="432"/>
      <c r="BU43" s="432"/>
      <c r="BV43" s="432"/>
      <c r="BW43" s="432"/>
      <c r="BX43" s="432"/>
      <c r="BY43" s="432"/>
      <c r="BZ43" s="321"/>
      <c r="CA43" s="247"/>
      <c r="CB43" s="159"/>
    </row>
    <row r="44" spans="1:80" ht="12.75">
      <c r="A44" s="160">
        <v>15</v>
      </c>
      <c r="B44" s="22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49" t="s">
        <v>185</v>
      </c>
      <c r="S44" s="167"/>
      <c r="T44" s="167"/>
      <c r="U44" s="167"/>
      <c r="V44" s="247"/>
      <c r="W44" s="167"/>
      <c r="X44" s="167"/>
      <c r="Y44" s="167"/>
      <c r="Z44" s="167"/>
      <c r="AB44" s="281"/>
      <c r="AC44" s="281"/>
      <c r="AD44" s="281"/>
      <c r="AE44" s="281"/>
      <c r="AF44" s="281"/>
      <c r="AG44" s="281"/>
      <c r="AH44" s="281"/>
      <c r="AI44" s="281"/>
      <c r="AJ44" s="281"/>
      <c r="AK44" s="346">
        <f>SUM(AY44:BJ44)</f>
        <v>0</v>
      </c>
      <c r="AL44" s="347"/>
      <c r="AM44" s="790"/>
      <c r="AN44" s="791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415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447"/>
      <c r="BK44" s="158"/>
      <c r="BL44" s="160"/>
      <c r="BN44" s="807" t="s">
        <v>115</v>
      </c>
      <c r="BO44" s="432">
        <f aca="true" t="shared" si="5" ref="BO44:BX44">AY40*BO32</f>
        <v>0</v>
      </c>
      <c r="BP44" s="432">
        <f t="shared" si="5"/>
        <v>0</v>
      </c>
      <c r="BQ44" s="432">
        <f t="shared" si="5"/>
        <v>0</v>
      </c>
      <c r="BR44" s="432">
        <f t="shared" si="5"/>
        <v>0</v>
      </c>
      <c r="BS44" s="432">
        <f t="shared" si="5"/>
        <v>0</v>
      </c>
      <c r="BT44" s="432">
        <f t="shared" si="5"/>
        <v>0</v>
      </c>
      <c r="BU44" s="432">
        <f t="shared" si="5"/>
        <v>0</v>
      </c>
      <c r="BV44" s="432">
        <f t="shared" si="5"/>
        <v>0</v>
      </c>
      <c r="BW44" s="432">
        <f t="shared" si="5"/>
        <v>0</v>
      </c>
      <c r="BX44" s="432">
        <f t="shared" si="5"/>
        <v>0</v>
      </c>
      <c r="BY44" s="432" t="s">
        <v>26</v>
      </c>
      <c r="BZ44" s="432" t="s">
        <v>26</v>
      </c>
      <c r="CA44" s="247"/>
      <c r="CB44" s="159"/>
    </row>
    <row r="45" spans="2:80" s="754" customFormat="1" ht="30.75" customHeight="1">
      <c r="B45" s="758"/>
      <c r="C45" s="759" t="s">
        <v>186</v>
      </c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8"/>
      <c r="P45" s="769" t="s">
        <v>187</v>
      </c>
      <c r="Q45" s="771" t="s">
        <v>188</v>
      </c>
      <c r="R45" s="224" t="s">
        <v>189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70"/>
      <c r="AE45" s="769" t="s">
        <v>106</v>
      </c>
      <c r="AF45" s="771" t="s">
        <v>107</v>
      </c>
      <c r="AG45" s="759" t="s">
        <v>190</v>
      </c>
      <c r="AH45" s="760"/>
      <c r="AI45" s="760"/>
      <c r="AJ45" s="760"/>
      <c r="AK45" s="760"/>
      <c r="AL45" s="760"/>
      <c r="AM45" s="760"/>
      <c r="AN45" s="760"/>
      <c r="AO45" s="760"/>
      <c r="AP45" s="760"/>
      <c r="AQ45" s="760"/>
      <c r="AR45" s="760"/>
      <c r="AS45" s="760"/>
      <c r="AT45" s="760"/>
      <c r="AU45" s="760"/>
      <c r="AV45" s="795"/>
      <c r="AW45" s="224" t="s">
        <v>191</v>
      </c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796"/>
      <c r="BN45" s="763"/>
      <c r="BO45" s="764"/>
      <c r="BP45" s="764"/>
      <c r="BQ45" s="764"/>
      <c r="BR45" s="764"/>
      <c r="BS45" s="764"/>
      <c r="BT45" s="764"/>
      <c r="BU45" s="764"/>
      <c r="BV45" s="764"/>
      <c r="BW45" s="764"/>
      <c r="BX45" s="764"/>
      <c r="BY45" s="764"/>
      <c r="BZ45" s="797"/>
      <c r="CA45" s="820"/>
      <c r="CB45" s="820"/>
    </row>
    <row r="46" spans="2:80" s="754" customFormat="1" ht="7.5" customHeight="1">
      <c r="B46" s="761"/>
      <c r="C46" s="22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770"/>
      <c r="P46" s="769"/>
      <c r="Q46" s="771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70"/>
      <c r="AE46" s="769"/>
      <c r="AF46" s="771"/>
      <c r="AG46" s="224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79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796"/>
      <c r="BN46" s="812"/>
      <c r="BO46" s="813"/>
      <c r="BP46" s="813"/>
      <c r="BQ46" s="813"/>
      <c r="BR46" s="813"/>
      <c r="BS46" s="813"/>
      <c r="BT46" s="813"/>
      <c r="BU46" s="813"/>
      <c r="BV46" s="813"/>
      <c r="BW46" s="813"/>
      <c r="BX46" s="813"/>
      <c r="BY46" s="813"/>
      <c r="BZ46" s="821"/>
      <c r="CA46" s="820"/>
      <c r="CB46" s="820"/>
    </row>
    <row r="47" spans="2:80" s="754" customFormat="1" ht="18" customHeight="1">
      <c r="B47" s="762"/>
      <c r="C47" s="763"/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188"/>
      <c r="Q47" s="434"/>
      <c r="R47" s="772"/>
      <c r="S47" s="764"/>
      <c r="T47" s="764"/>
      <c r="U47" s="764"/>
      <c r="V47" s="764"/>
      <c r="W47" s="764"/>
      <c r="X47" s="764"/>
      <c r="Y47" s="764"/>
      <c r="Z47" s="764"/>
      <c r="AA47" s="764"/>
      <c r="AB47" s="764"/>
      <c r="AC47" s="764"/>
      <c r="AD47" s="764"/>
      <c r="AE47" s="188"/>
      <c r="AF47" s="434"/>
      <c r="AG47" s="763"/>
      <c r="AH47" s="764"/>
      <c r="AI47" s="764"/>
      <c r="AJ47" s="764"/>
      <c r="AK47" s="764"/>
      <c r="AL47" s="764"/>
      <c r="AM47" s="764"/>
      <c r="AN47" s="764"/>
      <c r="AO47" s="764"/>
      <c r="AP47" s="764"/>
      <c r="AQ47" s="764"/>
      <c r="AR47" s="764"/>
      <c r="AS47" s="764"/>
      <c r="AT47" s="764"/>
      <c r="AU47" s="764"/>
      <c r="AV47" s="797"/>
      <c r="AW47" s="772"/>
      <c r="AX47" s="764"/>
      <c r="AY47" s="764"/>
      <c r="AZ47" s="764"/>
      <c r="BA47" s="764"/>
      <c r="BB47" s="764"/>
      <c r="BC47" s="764"/>
      <c r="BD47" s="764"/>
      <c r="BE47" s="764"/>
      <c r="BF47" s="764"/>
      <c r="BG47" s="764"/>
      <c r="BH47" s="764"/>
      <c r="BI47" s="764"/>
      <c r="BJ47" s="797"/>
      <c r="BN47" s="766" t="s">
        <v>120</v>
      </c>
      <c r="BO47" s="767">
        <f aca="true" t="shared" si="6" ref="BO47:BW47">54*BO34</f>
        <v>1134</v>
      </c>
      <c r="BP47" s="767">
        <f t="shared" si="6"/>
        <v>864</v>
      </c>
      <c r="BQ47" s="767">
        <f t="shared" si="6"/>
        <v>1134</v>
      </c>
      <c r="BR47" s="767">
        <f t="shared" si="6"/>
        <v>864</v>
      </c>
      <c r="BS47" s="767">
        <f t="shared" si="6"/>
        <v>1134</v>
      </c>
      <c r="BT47" s="767">
        <f t="shared" si="6"/>
        <v>864</v>
      </c>
      <c r="BU47" s="767">
        <f t="shared" si="6"/>
        <v>918</v>
      </c>
      <c r="BV47" s="767">
        <f t="shared" si="6"/>
        <v>864</v>
      </c>
      <c r="BW47" s="767">
        <f t="shared" si="6"/>
        <v>918</v>
      </c>
      <c r="BX47" s="767">
        <v>0</v>
      </c>
      <c r="BY47" s="767">
        <v>0</v>
      </c>
      <c r="BZ47" s="773" t="s">
        <v>26</v>
      </c>
      <c r="CA47" s="820"/>
      <c r="CB47" s="820"/>
    </row>
    <row r="48" spans="2:62" s="754" customFormat="1" ht="18.75" customHeight="1">
      <c r="B48" s="765"/>
      <c r="C48" s="766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73"/>
      <c r="R48" s="774" t="s">
        <v>26</v>
      </c>
      <c r="S48" s="767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767"/>
      <c r="AE48" s="767"/>
      <c r="AF48" s="773"/>
      <c r="AG48" s="766"/>
      <c r="AH48" s="767"/>
      <c r="AI48" s="767"/>
      <c r="AJ48" s="767"/>
      <c r="AK48" s="767"/>
      <c r="AL48" s="767"/>
      <c r="AM48" s="767"/>
      <c r="AN48" s="767"/>
      <c r="AO48" s="767"/>
      <c r="AP48" s="767"/>
      <c r="AQ48" s="767"/>
      <c r="AR48" s="767"/>
      <c r="AS48" s="767"/>
      <c r="AT48" s="767"/>
      <c r="AU48" s="767"/>
      <c r="AV48" s="773"/>
      <c r="AW48" s="774"/>
      <c r="AX48" s="767"/>
      <c r="AY48" s="767"/>
      <c r="AZ48" s="767"/>
      <c r="BA48" s="767"/>
      <c r="BB48" s="767"/>
      <c r="BC48" s="767"/>
      <c r="BD48" s="767"/>
      <c r="BE48" s="767"/>
      <c r="BF48" s="767"/>
      <c r="BG48" s="767"/>
      <c r="BH48" s="767"/>
      <c r="BI48" s="767"/>
      <c r="BJ48" s="773"/>
    </row>
    <row r="49" spans="55:63" ht="12">
      <c r="BC49" s="158"/>
      <c r="BD49" s="158"/>
      <c r="BE49" s="158"/>
      <c r="BF49" s="158"/>
      <c r="BG49" s="158"/>
      <c r="BH49" s="158"/>
      <c r="BI49" s="158"/>
      <c r="BJ49" s="158"/>
      <c r="BK49" s="158"/>
    </row>
    <row r="50" spans="55:94" ht="12">
      <c r="BC50" s="158"/>
      <c r="BD50" s="158"/>
      <c r="BE50" s="158"/>
      <c r="BF50" s="158"/>
      <c r="BG50" s="158"/>
      <c r="BH50" s="158"/>
      <c r="BI50" s="158"/>
      <c r="BJ50" s="158"/>
      <c r="BK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</row>
    <row r="51" spans="55:94" ht="12">
      <c r="BC51" s="158"/>
      <c r="BD51" s="158"/>
      <c r="BE51" s="158"/>
      <c r="BF51" s="158"/>
      <c r="BG51" s="158"/>
      <c r="BH51" s="158"/>
      <c r="BI51" s="158"/>
      <c r="BJ51" s="158"/>
      <c r="BK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</row>
    <row r="52" spans="55:94" ht="12">
      <c r="BC52" s="158"/>
      <c r="BD52" s="158"/>
      <c r="BE52" s="158"/>
      <c r="BF52" s="158"/>
      <c r="BG52" s="158"/>
      <c r="BH52" s="158"/>
      <c r="BI52" s="158"/>
      <c r="BJ52" s="158"/>
      <c r="BK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</row>
    <row r="53" spans="55:94" ht="12">
      <c r="BC53" s="158"/>
      <c r="BD53" s="158"/>
      <c r="BE53" s="158"/>
      <c r="BF53" s="158"/>
      <c r="BG53" s="158"/>
      <c r="BH53" s="158"/>
      <c r="BI53" s="158"/>
      <c r="BJ53" s="158"/>
      <c r="BK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</row>
    <row r="54" spans="55:94" ht="12">
      <c r="BC54" s="158"/>
      <c r="BD54" s="158"/>
      <c r="BE54" s="158"/>
      <c r="BF54" s="158"/>
      <c r="BG54" s="158"/>
      <c r="BH54" s="158"/>
      <c r="BI54" s="158"/>
      <c r="BJ54" s="158"/>
      <c r="BK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</row>
    <row r="55" spans="55:94" ht="12">
      <c r="BC55" s="158"/>
      <c r="BD55" s="158"/>
      <c r="BE55" s="158"/>
      <c r="BF55" s="158"/>
      <c r="BG55" s="158"/>
      <c r="BH55" s="158"/>
      <c r="BI55" s="158"/>
      <c r="BJ55" s="158"/>
      <c r="BK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</row>
    <row r="56" spans="55:94" ht="12">
      <c r="BC56" s="158"/>
      <c r="BD56" s="158"/>
      <c r="BE56" s="158"/>
      <c r="BF56" s="158"/>
      <c r="BG56" s="158"/>
      <c r="BH56" s="158"/>
      <c r="BI56" s="158"/>
      <c r="BJ56" s="158"/>
      <c r="BK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</row>
    <row r="57" spans="55:94" ht="12">
      <c r="BC57" s="158"/>
      <c r="BD57" s="158"/>
      <c r="BE57" s="158"/>
      <c r="BF57" s="158"/>
      <c r="BG57" s="158"/>
      <c r="BH57" s="158"/>
      <c r="BI57" s="158"/>
      <c r="BJ57" s="158"/>
      <c r="BK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</row>
    <row r="58" spans="55:94" ht="12">
      <c r="BC58" s="158"/>
      <c r="BD58" s="158"/>
      <c r="BE58" s="158"/>
      <c r="BF58" s="158"/>
      <c r="BG58" s="158"/>
      <c r="BH58" s="158"/>
      <c r="BI58" s="158"/>
      <c r="BJ58" s="158"/>
      <c r="BK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</row>
    <row r="59" spans="55:94" ht="12">
      <c r="BC59" s="158"/>
      <c r="BD59" s="158"/>
      <c r="BE59" s="158"/>
      <c r="BF59" s="158"/>
      <c r="BG59" s="158"/>
      <c r="BH59" s="158"/>
      <c r="BI59" s="158"/>
      <c r="BJ59" s="158"/>
      <c r="BK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</row>
    <row r="60" spans="55:94" ht="12">
      <c r="BC60" s="158"/>
      <c r="BD60" s="158"/>
      <c r="BE60" s="158"/>
      <c r="BF60" s="158"/>
      <c r="BG60" s="158"/>
      <c r="BH60" s="158"/>
      <c r="BI60" s="158"/>
      <c r="BJ60" s="158"/>
      <c r="BK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</row>
    <row r="61" spans="55:94" ht="12">
      <c r="BC61" s="158"/>
      <c r="BD61" s="158"/>
      <c r="BE61" s="158"/>
      <c r="BF61" s="158"/>
      <c r="BG61" s="158"/>
      <c r="BH61" s="158"/>
      <c r="BI61" s="158"/>
      <c r="BJ61" s="158"/>
      <c r="BK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</row>
    <row r="62" spans="55:94" ht="12">
      <c r="BC62" s="158"/>
      <c r="BD62" s="158"/>
      <c r="BE62" s="158"/>
      <c r="BF62" s="158"/>
      <c r="BG62" s="158"/>
      <c r="BH62" s="158"/>
      <c r="BI62" s="158"/>
      <c r="BJ62" s="158"/>
      <c r="BK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</row>
    <row r="63" spans="55:94" ht="12">
      <c r="BC63" s="158"/>
      <c r="BD63" s="158"/>
      <c r="BE63" s="158"/>
      <c r="BF63" s="158"/>
      <c r="BG63" s="158"/>
      <c r="BH63" s="158"/>
      <c r="BI63" s="158"/>
      <c r="BJ63" s="158"/>
      <c r="BK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</row>
    <row r="64" spans="55:94" ht="12">
      <c r="BC64" s="158"/>
      <c r="BD64" s="158"/>
      <c r="BE64" s="158"/>
      <c r="BF64" s="158"/>
      <c r="BG64" s="158"/>
      <c r="BH64" s="158"/>
      <c r="BI64" s="158"/>
      <c r="BJ64" s="158"/>
      <c r="BK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</row>
    <row r="65" spans="55:94" ht="12">
      <c r="BC65" s="158"/>
      <c r="BD65" s="158"/>
      <c r="BE65" s="158"/>
      <c r="BF65" s="158"/>
      <c r="BG65" s="158"/>
      <c r="BH65" s="158"/>
      <c r="BI65" s="158"/>
      <c r="BJ65" s="158"/>
      <c r="BK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</row>
    <row r="66" spans="55:94" ht="12">
      <c r="BC66" s="158"/>
      <c r="BD66" s="158"/>
      <c r="BE66" s="158"/>
      <c r="BF66" s="158"/>
      <c r="BG66" s="158"/>
      <c r="BH66" s="158"/>
      <c r="BI66" s="158"/>
      <c r="BJ66" s="158"/>
      <c r="BK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</row>
    <row r="67" spans="55:94" ht="12">
      <c r="BC67" s="158"/>
      <c r="BD67" s="158"/>
      <c r="BE67" s="158"/>
      <c r="BF67" s="158"/>
      <c r="BG67" s="158"/>
      <c r="BH67" s="158"/>
      <c r="BI67" s="158"/>
      <c r="BJ67" s="158"/>
      <c r="BK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</row>
    <row r="68" spans="64:94" ht="12"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</row>
    <row r="69" spans="64:94" ht="12"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</row>
    <row r="70" spans="64:94" ht="12"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</row>
    <row r="71" spans="64:94" ht="12"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</row>
    <row r="72" spans="64:94" ht="12"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</row>
    <row r="73" spans="64:94" ht="12"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</row>
    <row r="74" spans="64:94" ht="12"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</row>
    <row r="75" spans="64:94" ht="12"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</row>
    <row r="76" spans="64:94" ht="12"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</row>
    <row r="77" spans="64:94" ht="12"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</row>
    <row r="78" spans="64:94" ht="12"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</row>
  </sheetData>
  <sheetProtection/>
  <mergeCells count="113">
    <mergeCell ref="B1:L1"/>
    <mergeCell ref="AM1:BI1"/>
    <mergeCell ref="B2:L2"/>
    <mergeCell ref="B3:L3"/>
    <mergeCell ref="N3:AI3"/>
    <mergeCell ref="B4:L4"/>
    <mergeCell ref="B5:L5"/>
    <mergeCell ref="N5:AH5"/>
    <mergeCell ref="AN5:BK5"/>
    <mergeCell ref="AN6:BK6"/>
    <mergeCell ref="D7:F7"/>
    <mergeCell ref="H7:L7"/>
    <mergeCell ref="AN7:BK7"/>
    <mergeCell ref="H8:L8"/>
    <mergeCell ref="AI8:BK8"/>
    <mergeCell ref="E9:F9"/>
    <mergeCell ref="H9:L9"/>
    <mergeCell ref="AN9:BK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K27:AX27"/>
    <mergeCell ref="AY27:BJ27"/>
    <mergeCell ref="AM28:AV28"/>
    <mergeCell ref="AY30:BJ30"/>
    <mergeCell ref="C36:E36"/>
    <mergeCell ref="F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AK42:AL42"/>
    <mergeCell ref="AK43:AL43"/>
    <mergeCell ref="AK44:AL44"/>
    <mergeCell ref="C45:O45"/>
    <mergeCell ref="R45:AD45"/>
    <mergeCell ref="AG45:AV45"/>
    <mergeCell ref="AW45:BJ45"/>
    <mergeCell ref="C47:O47"/>
    <mergeCell ref="R47:AD47"/>
    <mergeCell ref="AG47:AV47"/>
    <mergeCell ref="AW47:BJ47"/>
    <mergeCell ref="C48:O48"/>
    <mergeCell ref="R48:AD48"/>
    <mergeCell ref="AG48:AV48"/>
    <mergeCell ref="AW48:BJ48"/>
    <mergeCell ref="B13:B16"/>
    <mergeCell ref="B27:B33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M29:AN33"/>
    <mergeCell ref="AO29:AP33"/>
    <mergeCell ref="AQ29:AR33"/>
    <mergeCell ref="AS29:AT33"/>
    <mergeCell ref="AU29:AV33"/>
    <mergeCell ref="AK28:AL33"/>
    <mergeCell ref="AW28:AX33"/>
    <mergeCell ref="C41:Q42"/>
    <mergeCell ref="AM2:BJ3"/>
    <mergeCell ref="AF29:AG32"/>
    <mergeCell ref="AH29:AI32"/>
    <mergeCell ref="N6:AH7"/>
    <mergeCell ref="AF27:AJ28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showGridLines="0" showZeros="0" tabSelected="1" zoomScaleSheetLayoutView="75" workbookViewId="0" topLeftCell="B4">
      <selection activeCell="AI9" sqref="AI9:BH9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35" width="3.25390625" style="160" customWidth="1"/>
    <col min="36" max="36" width="4.75390625" style="160" customWidth="1"/>
    <col min="37" max="37" width="3.25390625" style="160" customWidth="1"/>
    <col min="38" max="38" width="4.625" style="160" customWidth="1"/>
    <col min="39" max="50" width="3.25390625" style="160" customWidth="1"/>
    <col min="51" max="60" width="4.75390625" style="160" customWidth="1"/>
    <col min="61" max="241" width="8.875" style="160" customWidth="1"/>
    <col min="255" max="16384" width="8.875" style="160" customWidth="1"/>
  </cols>
  <sheetData>
    <row r="1" spans="1:63" ht="15">
      <c r="A1" s="160">
        <v>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588" t="s">
        <v>20</v>
      </c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722"/>
      <c r="BI1" s="452"/>
      <c r="BJ1" s="452"/>
      <c r="BK1" s="452"/>
    </row>
    <row r="2" spans="2:63" ht="15.75" customHeight="1"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589" t="s">
        <v>192</v>
      </c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452"/>
      <c r="BJ2" s="452"/>
      <c r="BK2" s="452"/>
    </row>
    <row r="3" spans="2:63" ht="33" customHeight="1"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526"/>
      <c r="N3" s="527" t="s">
        <v>193</v>
      </c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453"/>
      <c r="AK3" s="453"/>
      <c r="AL3" s="453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452"/>
      <c r="BJ3" s="452"/>
      <c r="BK3" s="452"/>
    </row>
    <row r="4" spans="2:63" ht="15"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528"/>
      <c r="N4" s="529" t="s">
        <v>194</v>
      </c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453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3" t="s">
        <v>26</v>
      </c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</row>
    <row r="5" spans="2:63" ht="18.75" customHeight="1"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52"/>
      <c r="N5" s="531" t="s">
        <v>195</v>
      </c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91" t="s">
        <v>196</v>
      </c>
      <c r="AJ5" s="452"/>
      <c r="AK5" s="452"/>
      <c r="AL5" s="452"/>
      <c r="AM5" s="452"/>
      <c r="AN5" s="592" t="s">
        <v>197</v>
      </c>
      <c r="AO5" s="681"/>
      <c r="AP5" s="681"/>
      <c r="AQ5" s="681"/>
      <c r="AR5" s="681"/>
      <c r="AS5" s="681"/>
      <c r="AT5" s="681"/>
      <c r="AU5" s="681"/>
      <c r="AV5" s="681"/>
      <c r="AW5" s="681"/>
      <c r="AX5" s="681"/>
      <c r="AY5" s="681"/>
      <c r="AZ5" s="681"/>
      <c r="BA5" s="681"/>
      <c r="BB5" s="681"/>
      <c r="BC5" s="681"/>
      <c r="BD5" s="681"/>
      <c r="BE5" s="681"/>
      <c r="BF5" s="681"/>
      <c r="BG5" s="681"/>
      <c r="BH5" s="681"/>
      <c r="BI5" s="452"/>
      <c r="BJ5" s="452"/>
      <c r="BK5" s="452"/>
    </row>
    <row r="6" spans="2:63" ht="18.75" customHeight="1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532" t="s">
        <v>198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91" t="s">
        <v>29</v>
      </c>
      <c r="AJ6" s="452"/>
      <c r="AK6" s="452"/>
      <c r="AL6" s="452"/>
      <c r="AM6" s="452"/>
      <c r="AN6" s="592" t="s">
        <v>199</v>
      </c>
      <c r="AO6" s="681"/>
      <c r="AP6" s="681"/>
      <c r="AQ6" s="681"/>
      <c r="AR6" s="681"/>
      <c r="AS6" s="681"/>
      <c r="AT6" s="681"/>
      <c r="AU6" s="681"/>
      <c r="AV6" s="681"/>
      <c r="AW6" s="681"/>
      <c r="AX6" s="681"/>
      <c r="AY6" s="681"/>
      <c r="AZ6" s="681"/>
      <c r="BA6" s="681"/>
      <c r="BB6" s="681"/>
      <c r="BC6" s="681"/>
      <c r="BD6" s="681"/>
      <c r="BE6" s="681"/>
      <c r="BF6" s="681"/>
      <c r="BG6" s="681"/>
      <c r="BH6" s="681"/>
      <c r="BI6" s="452"/>
      <c r="BJ6" s="452"/>
      <c r="BK6" s="452"/>
    </row>
    <row r="7" spans="2:63" ht="18.75" customHeight="1">
      <c r="B7" s="452"/>
      <c r="C7" s="453"/>
      <c r="D7" s="454"/>
      <c r="E7" s="455"/>
      <c r="F7" s="455"/>
      <c r="G7" s="453"/>
      <c r="H7" s="454"/>
      <c r="I7" s="454"/>
      <c r="J7" s="454"/>
      <c r="K7" s="454"/>
      <c r="L7" s="454"/>
      <c r="M7" s="45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452"/>
      <c r="AJ7" s="452"/>
      <c r="AK7" s="452"/>
      <c r="AL7" s="452"/>
      <c r="AM7" s="452"/>
      <c r="AN7" s="592" t="s">
        <v>200</v>
      </c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452"/>
      <c r="BJ7" s="452"/>
      <c r="BK7" s="452"/>
    </row>
    <row r="8" spans="2:63" ht="60" customHeight="1">
      <c r="B8" s="452"/>
      <c r="C8" s="452"/>
      <c r="D8" s="456"/>
      <c r="E8" s="453"/>
      <c r="F8" s="456"/>
      <c r="G8" s="453"/>
      <c r="H8" s="457"/>
      <c r="I8" s="457"/>
      <c r="J8" s="457"/>
      <c r="K8" s="457"/>
      <c r="L8" s="457"/>
      <c r="M8" s="452"/>
      <c r="N8" s="533" t="s">
        <v>201</v>
      </c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593" t="s">
        <v>202</v>
      </c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452"/>
      <c r="BJ8" s="452"/>
      <c r="BK8" s="452"/>
    </row>
    <row r="9" spans="2:63" s="448" customFormat="1" ht="18.75" customHeight="1">
      <c r="B9" s="453"/>
      <c r="C9" s="453"/>
      <c r="D9" s="453"/>
      <c r="E9" s="458"/>
      <c r="F9" s="458"/>
      <c r="G9" s="453"/>
      <c r="H9" s="458"/>
      <c r="I9" s="458"/>
      <c r="J9" s="458"/>
      <c r="K9" s="458"/>
      <c r="L9" s="458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595" t="s">
        <v>203</v>
      </c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452"/>
      <c r="BJ9" s="452"/>
      <c r="BK9" s="452"/>
    </row>
    <row r="10" spans="2:63" ht="6" customHeight="1"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3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</row>
    <row r="11" spans="2:63" ht="37.5" customHeight="1">
      <c r="B11" s="453"/>
      <c r="C11" s="453"/>
      <c r="D11" s="459" t="s">
        <v>32</v>
      </c>
      <c r="E11" s="459"/>
      <c r="F11" s="459"/>
      <c r="G11" s="459"/>
      <c r="H11" s="459"/>
      <c r="I11" s="459"/>
      <c r="J11" s="459"/>
      <c r="K11" s="459"/>
      <c r="L11" s="459"/>
      <c r="M11" s="452"/>
      <c r="N11" s="452"/>
      <c r="O11" s="452"/>
      <c r="P11" s="452"/>
      <c r="Q11" s="452"/>
      <c r="R11" s="452"/>
      <c r="S11" s="452"/>
      <c r="T11" s="452"/>
      <c r="U11" s="452"/>
      <c r="AE11" s="452"/>
      <c r="AF11" s="452"/>
      <c r="AG11" s="452"/>
      <c r="AH11" s="452"/>
      <c r="AI11" s="452"/>
      <c r="AJ11" s="452"/>
      <c r="AK11" s="452"/>
      <c r="AL11" s="596" t="s">
        <v>26</v>
      </c>
      <c r="AM11" s="596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692" t="s">
        <v>33</v>
      </c>
      <c r="BB11" s="692"/>
      <c r="BC11" s="692"/>
      <c r="BD11" s="692"/>
      <c r="BE11" s="692"/>
      <c r="BF11" s="692"/>
      <c r="BG11" s="692"/>
      <c r="BH11" s="692"/>
      <c r="BI11" s="452"/>
      <c r="BJ11" s="452"/>
      <c r="BK11" s="452"/>
    </row>
    <row r="12" spans="2:63" ht="6.75" customHeight="1"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2"/>
      <c r="BI12" s="452"/>
      <c r="BJ12" s="452"/>
      <c r="BK12" s="452"/>
    </row>
    <row r="13" spans="2:63" ht="30" customHeight="1">
      <c r="B13" s="460" t="s">
        <v>34</v>
      </c>
      <c r="C13" s="461" t="s">
        <v>35</v>
      </c>
      <c r="D13" s="462"/>
      <c r="E13" s="462"/>
      <c r="F13" s="462"/>
      <c r="G13" s="463">
        <v>29</v>
      </c>
      <c r="H13" s="462" t="s">
        <v>36</v>
      </c>
      <c r="I13" s="462"/>
      <c r="J13" s="462"/>
      <c r="K13" s="534">
        <v>27</v>
      </c>
      <c r="L13" s="462" t="s">
        <v>37</v>
      </c>
      <c r="M13" s="462"/>
      <c r="N13" s="462"/>
      <c r="O13" s="462"/>
      <c r="P13" s="462" t="s">
        <v>38</v>
      </c>
      <c r="Q13" s="462"/>
      <c r="R13" s="462"/>
      <c r="S13" s="462"/>
      <c r="T13" s="534">
        <v>29</v>
      </c>
      <c r="U13" s="462" t="s">
        <v>39</v>
      </c>
      <c r="V13" s="462"/>
      <c r="W13" s="462"/>
      <c r="X13" s="534">
        <v>26</v>
      </c>
      <c r="Y13" s="462" t="s">
        <v>40</v>
      </c>
      <c r="Z13" s="462"/>
      <c r="AA13" s="462"/>
      <c r="AB13" s="534">
        <v>23</v>
      </c>
      <c r="AC13" s="462" t="s">
        <v>41</v>
      </c>
      <c r="AD13" s="462"/>
      <c r="AE13" s="462"/>
      <c r="AF13" s="462"/>
      <c r="AG13" s="534">
        <v>30</v>
      </c>
      <c r="AH13" s="462" t="s">
        <v>42</v>
      </c>
      <c r="AI13" s="462"/>
      <c r="AJ13" s="462"/>
      <c r="AK13" s="534">
        <v>27</v>
      </c>
      <c r="AL13" s="462" t="s">
        <v>43</v>
      </c>
      <c r="AM13" s="462"/>
      <c r="AN13" s="462"/>
      <c r="AO13" s="462"/>
      <c r="AP13" s="462" t="s">
        <v>44</v>
      </c>
      <c r="AQ13" s="462"/>
      <c r="AR13" s="462"/>
      <c r="AS13" s="462"/>
      <c r="AT13" s="534">
        <v>29</v>
      </c>
      <c r="AU13" s="462" t="s">
        <v>45</v>
      </c>
      <c r="AV13" s="462"/>
      <c r="AW13" s="462"/>
      <c r="AX13" s="534">
        <v>27</v>
      </c>
      <c r="AY13" s="462"/>
      <c r="AZ13" s="693"/>
      <c r="BA13" s="694" t="s">
        <v>47</v>
      </c>
      <c r="BB13" s="695" t="s">
        <v>48</v>
      </c>
      <c r="BC13" s="695" t="s">
        <v>49</v>
      </c>
      <c r="BD13" s="695" t="s">
        <v>50</v>
      </c>
      <c r="BE13" s="695" t="s">
        <v>51</v>
      </c>
      <c r="BF13" s="723" t="s">
        <v>52</v>
      </c>
      <c r="BG13" s="724" t="s">
        <v>53</v>
      </c>
      <c r="BH13" s="724" t="s">
        <v>54</v>
      </c>
      <c r="BI13" s="452"/>
      <c r="BJ13" s="452"/>
      <c r="BK13" s="452"/>
    </row>
    <row r="14" spans="2:63" ht="12.75">
      <c r="B14" s="464"/>
      <c r="C14" s="465"/>
      <c r="D14" s="466"/>
      <c r="E14" s="466"/>
      <c r="F14" s="466"/>
      <c r="G14" s="467" t="s">
        <v>55</v>
      </c>
      <c r="H14" s="466"/>
      <c r="I14" s="466"/>
      <c r="J14" s="466"/>
      <c r="K14" s="467" t="s">
        <v>56</v>
      </c>
      <c r="L14" s="467"/>
      <c r="M14" s="467"/>
      <c r="N14" s="467"/>
      <c r="O14" s="467"/>
      <c r="P14" s="467"/>
      <c r="Q14" s="467"/>
      <c r="R14" s="467"/>
      <c r="S14" s="467"/>
      <c r="T14" s="467" t="s">
        <v>57</v>
      </c>
      <c r="U14" s="467"/>
      <c r="V14" s="467"/>
      <c r="W14" s="467"/>
      <c r="X14" s="467" t="s">
        <v>58</v>
      </c>
      <c r="Y14" s="467"/>
      <c r="Z14" s="467"/>
      <c r="AA14" s="467"/>
      <c r="AB14" s="467" t="s">
        <v>59</v>
      </c>
      <c r="AC14" s="467"/>
      <c r="AD14" s="467"/>
      <c r="AE14" s="467"/>
      <c r="AF14" s="467"/>
      <c r="AG14" s="467" t="s">
        <v>60</v>
      </c>
      <c r="AH14" s="467"/>
      <c r="AI14" s="467"/>
      <c r="AJ14" s="467"/>
      <c r="AK14" s="467" t="s">
        <v>61</v>
      </c>
      <c r="AL14" s="467"/>
      <c r="AM14" s="467"/>
      <c r="AN14" s="467"/>
      <c r="AO14" s="467"/>
      <c r="AP14" s="467"/>
      <c r="AQ14" s="467"/>
      <c r="AR14" s="467"/>
      <c r="AS14" s="467"/>
      <c r="AT14" s="467" t="s">
        <v>62</v>
      </c>
      <c r="AU14" s="467"/>
      <c r="AV14" s="467"/>
      <c r="AW14" s="467"/>
      <c r="AX14" s="467" t="s">
        <v>63</v>
      </c>
      <c r="AY14" s="467"/>
      <c r="AZ14" s="696"/>
      <c r="BA14" s="697"/>
      <c r="BB14" s="698"/>
      <c r="BC14" s="698"/>
      <c r="BD14" s="698"/>
      <c r="BE14" s="698"/>
      <c r="BF14" s="611"/>
      <c r="BG14" s="725"/>
      <c r="BH14" s="725"/>
      <c r="BI14" s="452"/>
      <c r="BJ14" s="452"/>
      <c r="BK14" s="452"/>
    </row>
    <row r="15" spans="2:63" ht="12.75">
      <c r="B15" s="464"/>
      <c r="C15" s="468">
        <v>1</v>
      </c>
      <c r="D15" s="469">
        <v>8</v>
      </c>
      <c r="E15" s="469">
        <v>15</v>
      </c>
      <c r="F15" s="466">
        <v>22</v>
      </c>
      <c r="G15" s="467">
        <v>5</v>
      </c>
      <c r="H15" s="467">
        <v>6</v>
      </c>
      <c r="I15" s="467">
        <v>13</v>
      </c>
      <c r="J15" s="467">
        <v>20</v>
      </c>
      <c r="K15" s="467">
        <v>2</v>
      </c>
      <c r="L15" s="467">
        <v>3</v>
      </c>
      <c r="M15" s="467">
        <v>10</v>
      </c>
      <c r="N15" s="467">
        <v>17</v>
      </c>
      <c r="O15" s="467">
        <v>24</v>
      </c>
      <c r="P15" s="467">
        <v>1</v>
      </c>
      <c r="Q15" s="467">
        <v>8</v>
      </c>
      <c r="R15" s="467">
        <v>15</v>
      </c>
      <c r="S15" s="467">
        <v>22</v>
      </c>
      <c r="T15" s="467">
        <v>4</v>
      </c>
      <c r="U15" s="467">
        <v>5</v>
      </c>
      <c r="V15" s="467">
        <v>12</v>
      </c>
      <c r="W15" s="467">
        <v>19</v>
      </c>
      <c r="X15" s="467">
        <v>1</v>
      </c>
      <c r="Y15" s="467">
        <v>2</v>
      </c>
      <c r="Z15" s="467">
        <v>9</v>
      </c>
      <c r="AA15" s="467">
        <v>16</v>
      </c>
      <c r="AB15" s="467">
        <v>1</v>
      </c>
      <c r="AC15" s="467">
        <v>2</v>
      </c>
      <c r="AD15" s="467">
        <v>9</v>
      </c>
      <c r="AE15" s="467">
        <v>16</v>
      </c>
      <c r="AF15" s="467">
        <v>23</v>
      </c>
      <c r="AG15" s="467">
        <v>5</v>
      </c>
      <c r="AH15" s="467">
        <v>6</v>
      </c>
      <c r="AI15" s="467">
        <v>13</v>
      </c>
      <c r="AJ15" s="467">
        <v>20</v>
      </c>
      <c r="AK15" s="467">
        <v>3</v>
      </c>
      <c r="AL15" s="467">
        <v>4</v>
      </c>
      <c r="AM15" s="467">
        <v>11</v>
      </c>
      <c r="AN15" s="467">
        <v>18</v>
      </c>
      <c r="AO15" s="467">
        <v>25</v>
      </c>
      <c r="AP15" s="467">
        <v>1</v>
      </c>
      <c r="AQ15" s="467">
        <v>8</v>
      </c>
      <c r="AR15" s="467">
        <v>15</v>
      </c>
      <c r="AS15" s="467">
        <v>22</v>
      </c>
      <c r="AT15" s="467">
        <v>5</v>
      </c>
      <c r="AU15" s="467">
        <v>6</v>
      </c>
      <c r="AV15" s="467">
        <v>13</v>
      </c>
      <c r="AW15" s="467">
        <v>20</v>
      </c>
      <c r="AX15" s="467">
        <v>1</v>
      </c>
      <c r="AY15" s="467">
        <v>16</v>
      </c>
      <c r="AZ15" s="696">
        <v>23</v>
      </c>
      <c r="BA15" s="697"/>
      <c r="BB15" s="698"/>
      <c r="BC15" s="698"/>
      <c r="BD15" s="698"/>
      <c r="BE15" s="698"/>
      <c r="BF15" s="611"/>
      <c r="BG15" s="725"/>
      <c r="BH15" s="725"/>
      <c r="BI15" s="452"/>
      <c r="BJ15" s="452"/>
      <c r="BK15" s="452"/>
    </row>
    <row r="16" spans="2:63" ht="13.5">
      <c r="B16" s="470"/>
      <c r="C16" s="471">
        <v>7</v>
      </c>
      <c r="D16" s="472">
        <v>14</v>
      </c>
      <c r="E16" s="472">
        <v>21</v>
      </c>
      <c r="F16" s="473">
        <v>28</v>
      </c>
      <c r="G16" s="474" t="s">
        <v>56</v>
      </c>
      <c r="H16" s="474">
        <v>12</v>
      </c>
      <c r="I16" s="474">
        <v>19</v>
      </c>
      <c r="J16" s="474">
        <v>26</v>
      </c>
      <c r="K16" s="474" t="s">
        <v>64</v>
      </c>
      <c r="L16" s="474">
        <v>9</v>
      </c>
      <c r="M16" s="474">
        <v>16</v>
      </c>
      <c r="N16" s="474">
        <v>23</v>
      </c>
      <c r="O16" s="474">
        <v>30</v>
      </c>
      <c r="P16" s="474">
        <v>7</v>
      </c>
      <c r="Q16" s="474">
        <v>14</v>
      </c>
      <c r="R16" s="474">
        <v>21</v>
      </c>
      <c r="S16" s="474">
        <v>28</v>
      </c>
      <c r="T16" s="474" t="s">
        <v>58</v>
      </c>
      <c r="U16" s="474">
        <v>11</v>
      </c>
      <c r="V16" s="474">
        <v>18</v>
      </c>
      <c r="W16" s="474">
        <v>25</v>
      </c>
      <c r="X16" s="474" t="s">
        <v>59</v>
      </c>
      <c r="Y16" s="474">
        <v>8</v>
      </c>
      <c r="Z16" s="474">
        <v>15</v>
      </c>
      <c r="AA16" s="474">
        <v>22</v>
      </c>
      <c r="AB16" s="474" t="s">
        <v>60</v>
      </c>
      <c r="AC16" s="474">
        <v>8</v>
      </c>
      <c r="AD16" s="474">
        <v>15</v>
      </c>
      <c r="AE16" s="474">
        <v>22</v>
      </c>
      <c r="AF16" s="474">
        <v>29</v>
      </c>
      <c r="AG16" s="474" t="s">
        <v>61</v>
      </c>
      <c r="AH16" s="474">
        <v>12</v>
      </c>
      <c r="AI16" s="474">
        <v>19</v>
      </c>
      <c r="AJ16" s="474">
        <v>26</v>
      </c>
      <c r="AK16" s="474" t="s">
        <v>65</v>
      </c>
      <c r="AL16" s="474">
        <v>10</v>
      </c>
      <c r="AM16" s="474">
        <v>17</v>
      </c>
      <c r="AN16" s="474">
        <v>24</v>
      </c>
      <c r="AO16" s="474">
        <v>31</v>
      </c>
      <c r="AP16" s="474">
        <v>7</v>
      </c>
      <c r="AQ16" s="474">
        <v>14</v>
      </c>
      <c r="AR16" s="474">
        <v>21</v>
      </c>
      <c r="AS16" s="474">
        <v>28</v>
      </c>
      <c r="AT16" s="474" t="s">
        <v>63</v>
      </c>
      <c r="AU16" s="474">
        <v>12</v>
      </c>
      <c r="AV16" s="474">
        <v>19</v>
      </c>
      <c r="AW16" s="474">
        <v>26</v>
      </c>
      <c r="AX16" s="474" t="s">
        <v>66</v>
      </c>
      <c r="AY16" s="474">
        <v>22</v>
      </c>
      <c r="AZ16" s="699">
        <v>31</v>
      </c>
      <c r="BA16" s="700"/>
      <c r="BB16" s="701"/>
      <c r="BC16" s="701"/>
      <c r="BD16" s="701"/>
      <c r="BE16" s="701"/>
      <c r="BF16" s="726"/>
      <c r="BG16" s="725"/>
      <c r="BH16" s="727"/>
      <c r="BI16" s="452"/>
      <c r="BJ16" s="452"/>
      <c r="BK16" s="452"/>
    </row>
    <row r="17" spans="2:63" ht="12.75">
      <c r="B17" s="475" t="s">
        <v>58</v>
      </c>
      <c r="C17" s="476" t="s">
        <v>69</v>
      </c>
      <c r="D17" s="477" t="s">
        <v>69</v>
      </c>
      <c r="E17" s="477" t="s">
        <v>69</v>
      </c>
      <c r="F17" s="477" t="s">
        <v>69</v>
      </c>
      <c r="G17" s="477" t="s">
        <v>69</v>
      </c>
      <c r="H17" s="477" t="s">
        <v>69</v>
      </c>
      <c r="I17" s="477" t="s">
        <v>69</v>
      </c>
      <c r="J17" s="477" t="s">
        <v>69</v>
      </c>
      <c r="K17" s="477" t="s">
        <v>69</v>
      </c>
      <c r="L17" s="477" t="s">
        <v>69</v>
      </c>
      <c r="M17" s="477" t="s">
        <v>69</v>
      </c>
      <c r="N17" s="477" t="s">
        <v>69</v>
      </c>
      <c r="O17" s="477" t="s">
        <v>69</v>
      </c>
      <c r="P17" s="477" t="s">
        <v>69</v>
      </c>
      <c r="Q17" s="477" t="s">
        <v>69</v>
      </c>
      <c r="R17" s="477" t="s">
        <v>69</v>
      </c>
      <c r="S17" s="477" t="s">
        <v>69</v>
      </c>
      <c r="T17" s="477" t="s">
        <v>69</v>
      </c>
      <c r="U17" s="477" t="s">
        <v>69</v>
      </c>
      <c r="V17" s="477" t="s">
        <v>71</v>
      </c>
      <c r="W17" s="477" t="s">
        <v>71</v>
      </c>
      <c r="X17" s="477" t="s">
        <v>204</v>
      </c>
      <c r="Y17" s="477" t="s">
        <v>204</v>
      </c>
      <c r="Z17" s="477" t="s">
        <v>69</v>
      </c>
      <c r="AA17" s="477" t="s">
        <v>69</v>
      </c>
      <c r="AB17" s="477" t="s">
        <v>69</v>
      </c>
      <c r="AC17" s="477" t="s">
        <v>69</v>
      </c>
      <c r="AD17" s="477" t="s">
        <v>69</v>
      </c>
      <c r="AE17" s="477" t="s">
        <v>69</v>
      </c>
      <c r="AF17" s="477" t="s">
        <v>69</v>
      </c>
      <c r="AG17" s="477" t="s">
        <v>69</v>
      </c>
      <c r="AH17" s="477" t="s">
        <v>69</v>
      </c>
      <c r="AI17" s="477" t="s">
        <v>69</v>
      </c>
      <c r="AJ17" s="477" t="s">
        <v>69</v>
      </c>
      <c r="AK17" s="477" t="s">
        <v>69</v>
      </c>
      <c r="AL17" s="477" t="s">
        <v>69</v>
      </c>
      <c r="AM17" s="477" t="s">
        <v>69</v>
      </c>
      <c r="AN17" s="477" t="s">
        <v>69</v>
      </c>
      <c r="AO17" s="477" t="s">
        <v>69</v>
      </c>
      <c r="AP17" s="477" t="s">
        <v>69</v>
      </c>
      <c r="AQ17" s="477" t="s">
        <v>69</v>
      </c>
      <c r="AR17" s="477" t="s">
        <v>69</v>
      </c>
      <c r="AS17" s="477" t="s">
        <v>71</v>
      </c>
      <c r="AT17" s="477" t="s">
        <v>71</v>
      </c>
      <c r="AU17" s="477" t="s">
        <v>204</v>
      </c>
      <c r="AV17" s="477" t="s">
        <v>204</v>
      </c>
      <c r="AW17" s="477" t="s">
        <v>204</v>
      </c>
      <c r="AX17" s="477" t="s">
        <v>204</v>
      </c>
      <c r="AY17" s="480" t="s">
        <v>204</v>
      </c>
      <c r="AZ17" s="535" t="s">
        <v>204</v>
      </c>
      <c r="BA17" s="702">
        <v>38</v>
      </c>
      <c r="BB17" s="534">
        <v>4</v>
      </c>
      <c r="BC17" s="534">
        <v>0</v>
      </c>
      <c r="BD17" s="534">
        <v>0</v>
      </c>
      <c r="BE17" s="534">
        <v>0</v>
      </c>
      <c r="BF17" s="728">
        <v>10</v>
      </c>
      <c r="BG17" s="729">
        <f>SUM(BA17:BF17)</f>
        <v>52</v>
      </c>
      <c r="BH17" s="730" t="s">
        <v>58</v>
      </c>
      <c r="BI17" s="452"/>
      <c r="BJ17" s="452"/>
      <c r="BK17" s="452"/>
    </row>
    <row r="18" spans="2:63" ht="12.75">
      <c r="B18" s="478" t="s">
        <v>59</v>
      </c>
      <c r="C18" s="479" t="s">
        <v>69</v>
      </c>
      <c r="D18" s="480" t="s">
        <v>69</v>
      </c>
      <c r="E18" s="480" t="s">
        <v>69</v>
      </c>
      <c r="F18" s="480" t="s">
        <v>69</v>
      </c>
      <c r="G18" s="480" t="s">
        <v>69</v>
      </c>
      <c r="H18" s="480" t="s">
        <v>69</v>
      </c>
      <c r="I18" s="480" t="s">
        <v>69</v>
      </c>
      <c r="J18" s="480" t="s">
        <v>69</v>
      </c>
      <c r="K18" s="480" t="s">
        <v>69</v>
      </c>
      <c r="L18" s="480" t="s">
        <v>69</v>
      </c>
      <c r="M18" s="480" t="s">
        <v>69</v>
      </c>
      <c r="N18" s="480" t="s">
        <v>69</v>
      </c>
      <c r="O18" s="480" t="s">
        <v>69</v>
      </c>
      <c r="P18" s="480" t="s">
        <v>69</v>
      </c>
      <c r="Q18" s="480" t="s">
        <v>69</v>
      </c>
      <c r="R18" s="480" t="s">
        <v>69</v>
      </c>
      <c r="S18" s="480" t="s">
        <v>69</v>
      </c>
      <c r="T18" s="480" t="s">
        <v>69</v>
      </c>
      <c r="U18" s="480" t="s">
        <v>69</v>
      </c>
      <c r="V18" s="480" t="s">
        <v>71</v>
      </c>
      <c r="W18" s="480" t="s">
        <v>71</v>
      </c>
      <c r="X18" s="480" t="s">
        <v>204</v>
      </c>
      <c r="Y18" s="480" t="s">
        <v>204</v>
      </c>
      <c r="Z18" s="480" t="s">
        <v>69</v>
      </c>
      <c r="AA18" s="480" t="s">
        <v>69</v>
      </c>
      <c r="AB18" s="480" t="s">
        <v>69</v>
      </c>
      <c r="AC18" s="480" t="s">
        <v>69</v>
      </c>
      <c r="AD18" s="480" t="s">
        <v>69</v>
      </c>
      <c r="AE18" s="480" t="s">
        <v>69</v>
      </c>
      <c r="AF18" s="480" t="s">
        <v>69</v>
      </c>
      <c r="AG18" s="480" t="s">
        <v>69</v>
      </c>
      <c r="AH18" s="480" t="s">
        <v>69</v>
      </c>
      <c r="AI18" s="480" t="s">
        <v>69</v>
      </c>
      <c r="AJ18" s="480" t="s">
        <v>69</v>
      </c>
      <c r="AK18" s="480" t="s">
        <v>69</v>
      </c>
      <c r="AL18" s="480" t="s">
        <v>69</v>
      </c>
      <c r="AM18" s="480" t="s">
        <v>69</v>
      </c>
      <c r="AN18" s="480" t="s">
        <v>69</v>
      </c>
      <c r="AO18" s="480" t="s">
        <v>69</v>
      </c>
      <c r="AP18" s="480" t="s">
        <v>69</v>
      </c>
      <c r="AQ18" s="480" t="s">
        <v>71</v>
      </c>
      <c r="AR18" s="480" t="s">
        <v>71</v>
      </c>
      <c r="AS18" s="480" t="s">
        <v>73</v>
      </c>
      <c r="AT18" s="538" t="s">
        <v>73</v>
      </c>
      <c r="AU18" s="538" t="s">
        <v>73</v>
      </c>
      <c r="AV18" s="538" t="s">
        <v>73</v>
      </c>
      <c r="AW18" s="538" t="s">
        <v>204</v>
      </c>
      <c r="AX18" s="538" t="s">
        <v>204</v>
      </c>
      <c r="AY18" s="480" t="s">
        <v>204</v>
      </c>
      <c r="AZ18" s="535" t="s">
        <v>204</v>
      </c>
      <c r="BA18" s="703">
        <v>36</v>
      </c>
      <c r="BB18" s="467">
        <v>4</v>
      </c>
      <c r="BC18" s="467">
        <v>4</v>
      </c>
      <c r="BD18" s="467">
        <v>0</v>
      </c>
      <c r="BE18" s="467">
        <v>0</v>
      </c>
      <c r="BF18" s="628">
        <v>8</v>
      </c>
      <c r="BG18" s="731">
        <f>SUM(BA18:BF18)</f>
        <v>52</v>
      </c>
      <c r="BH18" s="732" t="s">
        <v>59</v>
      </c>
      <c r="BI18" s="452"/>
      <c r="BJ18" s="452"/>
      <c r="BK18" s="452"/>
    </row>
    <row r="19" spans="2:63" ht="13.5">
      <c r="B19" s="478" t="s">
        <v>60</v>
      </c>
      <c r="C19" s="479" t="s">
        <v>69</v>
      </c>
      <c r="D19" s="480" t="s">
        <v>69</v>
      </c>
      <c r="E19" s="480" t="s">
        <v>69</v>
      </c>
      <c r="F19" s="480" t="s">
        <v>69</v>
      </c>
      <c r="G19" s="481" t="s">
        <v>69</v>
      </c>
      <c r="H19" s="480" t="s">
        <v>69</v>
      </c>
      <c r="I19" s="480" t="s">
        <v>69</v>
      </c>
      <c r="J19" s="480" t="s">
        <v>69</v>
      </c>
      <c r="K19" s="480" t="s">
        <v>69</v>
      </c>
      <c r="L19" s="480" t="s">
        <v>69</v>
      </c>
      <c r="M19" s="480" t="s">
        <v>69</v>
      </c>
      <c r="N19" s="480" t="s">
        <v>69</v>
      </c>
      <c r="O19" s="480" t="s">
        <v>69</v>
      </c>
      <c r="P19" s="480" t="s">
        <v>69</v>
      </c>
      <c r="Q19" s="480" t="s">
        <v>69</v>
      </c>
      <c r="R19" s="480" t="s">
        <v>69</v>
      </c>
      <c r="S19" s="480" t="s">
        <v>71</v>
      </c>
      <c r="T19" s="480" t="s">
        <v>71</v>
      </c>
      <c r="U19" s="480" t="s">
        <v>71</v>
      </c>
      <c r="V19" s="480" t="s">
        <v>204</v>
      </c>
      <c r="W19" s="480" t="s">
        <v>204</v>
      </c>
      <c r="X19" s="480" t="s">
        <v>69</v>
      </c>
      <c r="Y19" s="480" t="s">
        <v>69</v>
      </c>
      <c r="Z19" s="480" t="s">
        <v>69</v>
      </c>
      <c r="AA19" s="480" t="s">
        <v>69</v>
      </c>
      <c r="AB19" s="480" t="s">
        <v>69</v>
      </c>
      <c r="AC19" s="480" t="s">
        <v>69</v>
      </c>
      <c r="AD19" s="480" t="s">
        <v>69</v>
      </c>
      <c r="AE19" s="480" t="s">
        <v>69</v>
      </c>
      <c r="AF19" s="480" t="s">
        <v>71</v>
      </c>
      <c r="AG19" s="480" t="s">
        <v>71</v>
      </c>
      <c r="AH19" s="480" t="s">
        <v>71</v>
      </c>
      <c r="AI19" s="480" t="s">
        <v>56</v>
      </c>
      <c r="AJ19" s="480" t="s">
        <v>56</v>
      </c>
      <c r="AK19" s="480" t="s">
        <v>56</v>
      </c>
      <c r="AL19" s="480" t="s">
        <v>56</v>
      </c>
      <c r="AM19" s="480" t="s">
        <v>77</v>
      </c>
      <c r="AN19" s="480" t="s">
        <v>77</v>
      </c>
      <c r="AO19" s="480" t="s">
        <v>59</v>
      </c>
      <c r="AP19" s="480" t="s">
        <v>59</v>
      </c>
      <c r="AQ19" s="480" t="s">
        <v>59</v>
      </c>
      <c r="AR19" s="480" t="s">
        <v>59</v>
      </c>
      <c r="AS19" s="480" t="s">
        <v>59</v>
      </c>
      <c r="AT19" s="480" t="s">
        <v>59</v>
      </c>
      <c r="AU19" s="538" t="s">
        <v>204</v>
      </c>
      <c r="AV19" s="538" t="s">
        <v>204</v>
      </c>
      <c r="AW19" s="538" t="s">
        <v>204</v>
      </c>
      <c r="AX19" s="538" t="s">
        <v>204</v>
      </c>
      <c r="AY19" s="538" t="s">
        <v>204</v>
      </c>
      <c r="AZ19" s="538" t="s">
        <v>204</v>
      </c>
      <c r="BA19" s="703">
        <v>28</v>
      </c>
      <c r="BB19" s="467">
        <v>4</v>
      </c>
      <c r="BC19" s="467">
        <v>0</v>
      </c>
      <c r="BD19" s="467">
        <v>4</v>
      </c>
      <c r="BE19" s="467">
        <v>6</v>
      </c>
      <c r="BF19" s="628">
        <v>10</v>
      </c>
      <c r="BG19" s="731">
        <f>SUM(BA19:BF19)</f>
        <v>52</v>
      </c>
      <c r="BH19" s="732" t="s">
        <v>60</v>
      </c>
      <c r="BI19" s="452"/>
      <c r="BJ19" s="452"/>
      <c r="BK19" s="452"/>
    </row>
    <row r="20" spans="2:63" ht="13.5">
      <c r="B20" s="482" t="s">
        <v>26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682"/>
      <c r="AT20" s="473"/>
      <c r="AU20" s="473"/>
      <c r="AV20" s="473"/>
      <c r="AW20" s="473"/>
      <c r="AX20" s="473"/>
      <c r="AY20" s="539"/>
      <c r="AZ20" s="704"/>
      <c r="BA20" s="705">
        <f aca="true" t="shared" si="0" ref="BA20:BG20">SUM(BA17:BA19)</f>
        <v>102</v>
      </c>
      <c r="BB20" s="706">
        <f t="shared" si="0"/>
        <v>12</v>
      </c>
      <c r="BC20" s="706">
        <f t="shared" si="0"/>
        <v>4</v>
      </c>
      <c r="BD20" s="706">
        <f t="shared" si="0"/>
        <v>4</v>
      </c>
      <c r="BE20" s="706">
        <f t="shared" si="0"/>
        <v>6</v>
      </c>
      <c r="BF20" s="733">
        <f t="shared" si="0"/>
        <v>28</v>
      </c>
      <c r="BG20" s="734">
        <f t="shared" si="0"/>
        <v>156</v>
      </c>
      <c r="BH20" s="572"/>
      <c r="BI20" s="452"/>
      <c r="BJ20" s="452"/>
      <c r="BK20" s="452"/>
    </row>
    <row r="21" spans="2:63" ht="7.5" customHeight="1"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</row>
    <row r="22" spans="2:63" s="155" customFormat="1" ht="27" customHeight="1">
      <c r="B22" s="483" t="s">
        <v>68</v>
      </c>
      <c r="C22" s="483"/>
      <c r="D22" s="483"/>
      <c r="E22" s="483"/>
      <c r="F22" s="483"/>
      <c r="G22" s="483"/>
      <c r="H22" s="484"/>
      <c r="I22" s="535" t="s">
        <v>69</v>
      </c>
      <c r="J22" s="536"/>
      <c r="K22" s="484"/>
      <c r="L22" s="484" t="s">
        <v>70</v>
      </c>
      <c r="M22" s="484"/>
      <c r="N22" s="484"/>
      <c r="O22" s="484"/>
      <c r="P22" s="484"/>
      <c r="Q22" s="480" t="s">
        <v>71</v>
      </c>
      <c r="R22" s="537"/>
      <c r="S22" s="484" t="s">
        <v>72</v>
      </c>
      <c r="T22" s="484"/>
      <c r="U22" s="484"/>
      <c r="V22" s="483"/>
      <c r="W22" s="538" t="s">
        <v>73</v>
      </c>
      <c r="X22" s="484"/>
      <c r="Y22" s="484" t="s">
        <v>74</v>
      </c>
      <c r="Z22" s="484"/>
      <c r="AA22" s="484"/>
      <c r="AB22" s="483"/>
      <c r="AC22" s="538" t="s">
        <v>56</v>
      </c>
      <c r="AD22" s="484"/>
      <c r="AE22" s="484" t="s">
        <v>75</v>
      </c>
      <c r="AF22" s="484"/>
      <c r="AG22" s="484"/>
      <c r="AH22" s="483"/>
      <c r="AI22" s="538" t="s">
        <v>59</v>
      </c>
      <c r="AJ22" s="484"/>
      <c r="AK22" s="483" t="s">
        <v>76</v>
      </c>
      <c r="AL22" s="483"/>
      <c r="AM22" s="483"/>
      <c r="AN22" s="483"/>
      <c r="AO22" s="483"/>
      <c r="AP22" s="483"/>
      <c r="AQ22" s="483"/>
      <c r="AR22" s="484"/>
      <c r="AS22" s="683" t="s">
        <v>77</v>
      </c>
      <c r="AT22" s="684"/>
      <c r="AU22" s="484"/>
      <c r="AV22" s="483" t="s">
        <v>78</v>
      </c>
      <c r="AW22" s="483"/>
      <c r="AX22" s="483"/>
      <c r="AY22" s="452"/>
      <c r="AZ22" s="538" t="s">
        <v>79</v>
      </c>
      <c r="BA22" s="484"/>
      <c r="BB22" s="483" t="s">
        <v>52</v>
      </c>
      <c r="BC22" s="483"/>
      <c r="BD22" s="483"/>
      <c r="BE22" s="483"/>
      <c r="BF22" s="537" t="s">
        <v>26</v>
      </c>
      <c r="BG22" s="537"/>
      <c r="BH22" s="452"/>
      <c r="BI22" s="484"/>
      <c r="BJ22" s="484"/>
      <c r="BK22" s="484"/>
    </row>
    <row r="23" spans="2:63" ht="4.5" customHeight="1"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3"/>
      <c r="Z23" s="483"/>
      <c r="AA23" s="483"/>
      <c r="AB23" s="483"/>
      <c r="AC23" s="483"/>
      <c r="AD23" s="483"/>
      <c r="AE23" s="48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2"/>
      <c r="BD23" s="452"/>
      <c r="BE23" s="452"/>
      <c r="BF23" s="452"/>
      <c r="BG23" s="452"/>
      <c r="BH23" s="452"/>
      <c r="BI23" s="452"/>
      <c r="BJ23" s="452"/>
      <c r="BK23" s="452"/>
    </row>
    <row r="24" spans="2:51" ht="18" customHeight="1">
      <c r="B24" s="460" t="s">
        <v>81</v>
      </c>
      <c r="C24" s="486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547"/>
      <c r="AC24" s="547"/>
      <c r="AD24" s="548" t="s">
        <v>205</v>
      </c>
      <c r="AE24" s="549" t="s">
        <v>206</v>
      </c>
      <c r="AF24" s="550" t="s">
        <v>207</v>
      </c>
      <c r="AG24" s="514"/>
      <c r="AH24" s="514"/>
      <c r="AI24" s="514"/>
      <c r="AJ24" s="598"/>
      <c r="AK24" s="493" t="s">
        <v>208</v>
      </c>
      <c r="AL24" s="494"/>
      <c r="AM24" s="494"/>
      <c r="AN24" s="494"/>
      <c r="AO24" s="494"/>
      <c r="AP24" s="494"/>
      <c r="AQ24" s="494"/>
      <c r="AR24" s="494"/>
      <c r="AS24" s="561"/>
      <c r="AT24" s="561"/>
      <c r="AU24" s="561"/>
      <c r="AV24" s="561"/>
      <c r="AW24" s="561"/>
      <c r="AX24" s="616"/>
      <c r="AY24" s="452"/>
    </row>
    <row r="25" spans="2:51" ht="12.75" customHeight="1">
      <c r="B25" s="464"/>
      <c r="C25" s="488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551"/>
      <c r="AC25" s="552"/>
      <c r="AD25" s="553"/>
      <c r="AE25" s="554"/>
      <c r="AF25" s="555" t="s">
        <v>209</v>
      </c>
      <c r="AG25" s="599"/>
      <c r="AH25" s="599"/>
      <c r="AI25" s="599"/>
      <c r="AJ25" s="600"/>
      <c r="AK25" s="601" t="s">
        <v>86</v>
      </c>
      <c r="AL25" s="602"/>
      <c r="AM25" s="603" t="s">
        <v>87</v>
      </c>
      <c r="AN25" s="603"/>
      <c r="AO25" s="603"/>
      <c r="AP25" s="603"/>
      <c r="AQ25" s="603"/>
      <c r="AR25" s="603"/>
      <c r="AS25" s="685" t="s">
        <v>88</v>
      </c>
      <c r="AT25" s="685"/>
      <c r="AU25" s="685"/>
      <c r="AV25" s="686"/>
      <c r="AW25" s="707" t="s">
        <v>89</v>
      </c>
      <c r="AX25" s="602"/>
      <c r="AY25" s="452"/>
    </row>
    <row r="26" spans="2:51" ht="18" customHeight="1">
      <c r="B26" s="464"/>
      <c r="C26" s="488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551"/>
      <c r="AC26" s="552"/>
      <c r="AD26" s="553"/>
      <c r="AE26" s="554"/>
      <c r="AF26" s="556" t="s">
        <v>96</v>
      </c>
      <c r="AG26" s="604"/>
      <c r="AH26" s="605" t="s">
        <v>97</v>
      </c>
      <c r="AI26" s="604"/>
      <c r="AJ26" s="606" t="s">
        <v>98</v>
      </c>
      <c r="AK26" s="559"/>
      <c r="AL26" s="607"/>
      <c r="AM26" s="608" t="s">
        <v>99</v>
      </c>
      <c r="AN26" s="609"/>
      <c r="AO26" s="609" t="s">
        <v>100</v>
      </c>
      <c r="AP26" s="609"/>
      <c r="AQ26" s="609" t="s">
        <v>101</v>
      </c>
      <c r="AR26" s="609"/>
      <c r="AS26" s="609" t="s">
        <v>102</v>
      </c>
      <c r="AT26" s="609"/>
      <c r="AU26" s="609" t="s">
        <v>103</v>
      </c>
      <c r="AV26" s="609"/>
      <c r="AW26" s="708"/>
      <c r="AX26" s="607"/>
      <c r="AY26" s="452"/>
    </row>
    <row r="27" spans="2:51" ht="18" customHeight="1">
      <c r="B27" s="464"/>
      <c r="C27" s="489" t="s">
        <v>210</v>
      </c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557"/>
      <c r="AC27" s="558"/>
      <c r="AD27" s="553"/>
      <c r="AE27" s="554"/>
      <c r="AF27" s="559"/>
      <c r="AG27" s="607"/>
      <c r="AH27" s="610"/>
      <c r="AI27" s="607"/>
      <c r="AJ27" s="611"/>
      <c r="AK27" s="559"/>
      <c r="AL27" s="607"/>
      <c r="AM27" s="608"/>
      <c r="AN27" s="609"/>
      <c r="AO27" s="609"/>
      <c r="AP27" s="609"/>
      <c r="AQ27" s="609"/>
      <c r="AR27" s="609"/>
      <c r="AS27" s="609"/>
      <c r="AT27" s="609"/>
      <c r="AU27" s="609"/>
      <c r="AV27" s="609"/>
      <c r="AW27" s="708"/>
      <c r="AX27" s="607"/>
      <c r="AY27" s="452"/>
    </row>
    <row r="28" spans="2:51" ht="18" customHeight="1">
      <c r="B28" s="464"/>
      <c r="C28" s="490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551"/>
      <c r="AC28" s="552"/>
      <c r="AD28" s="553"/>
      <c r="AE28" s="554"/>
      <c r="AF28" s="559"/>
      <c r="AG28" s="607"/>
      <c r="AH28" s="610"/>
      <c r="AI28" s="607"/>
      <c r="AJ28" s="611"/>
      <c r="AK28" s="559"/>
      <c r="AL28" s="607"/>
      <c r="AM28" s="608"/>
      <c r="AN28" s="609"/>
      <c r="AO28" s="609"/>
      <c r="AP28" s="609"/>
      <c r="AQ28" s="609"/>
      <c r="AR28" s="609"/>
      <c r="AS28" s="609"/>
      <c r="AT28" s="609"/>
      <c r="AU28" s="609"/>
      <c r="AV28" s="609"/>
      <c r="AW28" s="708"/>
      <c r="AX28" s="607"/>
      <c r="AY28" s="452"/>
    </row>
    <row r="29" spans="2:51" ht="18" customHeight="1">
      <c r="B29" s="464"/>
      <c r="C29" s="488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551"/>
      <c r="AC29" s="552"/>
      <c r="AD29" s="553"/>
      <c r="AE29" s="554"/>
      <c r="AF29" s="559"/>
      <c r="AG29" s="607"/>
      <c r="AH29" s="610"/>
      <c r="AI29" s="607"/>
      <c r="AJ29" s="611"/>
      <c r="AK29" s="559"/>
      <c r="AL29" s="607"/>
      <c r="AM29" s="608"/>
      <c r="AN29" s="609"/>
      <c r="AO29" s="609"/>
      <c r="AP29" s="609"/>
      <c r="AQ29" s="609"/>
      <c r="AR29" s="609"/>
      <c r="AS29" s="609"/>
      <c r="AT29" s="609"/>
      <c r="AU29" s="609"/>
      <c r="AV29" s="609"/>
      <c r="AW29" s="708"/>
      <c r="AX29" s="607"/>
      <c r="AY29" s="452"/>
    </row>
    <row r="30" spans="2:51" ht="0.75" customHeight="1" hidden="1">
      <c r="B30" s="464"/>
      <c r="C30" s="488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88"/>
      <c r="AE30" s="560"/>
      <c r="AF30" s="559"/>
      <c r="AG30" s="607"/>
      <c r="AH30" s="610"/>
      <c r="AI30" s="607"/>
      <c r="AJ30" s="610"/>
      <c r="AK30" s="612"/>
      <c r="AL30" s="613"/>
      <c r="AM30" s="614"/>
      <c r="AN30" s="615"/>
      <c r="AO30" s="615"/>
      <c r="AP30" s="615"/>
      <c r="AQ30" s="615"/>
      <c r="AR30" s="615"/>
      <c r="AS30" s="615"/>
      <c r="AT30" s="615"/>
      <c r="AU30" s="615"/>
      <c r="AV30" s="615"/>
      <c r="AW30" s="709"/>
      <c r="AX30" s="613"/>
      <c r="AY30" s="452"/>
    </row>
    <row r="31" spans="2:50" s="156" customFormat="1" ht="15.75" customHeight="1">
      <c r="B31" s="492">
        <v>1</v>
      </c>
      <c r="C31" s="493">
        <v>2</v>
      </c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561"/>
      <c r="AC31" s="562"/>
      <c r="AD31" s="493">
        <v>3</v>
      </c>
      <c r="AE31" s="562"/>
      <c r="AF31" s="493">
        <v>4</v>
      </c>
      <c r="AG31" s="616"/>
      <c r="AH31" s="617">
        <v>5</v>
      </c>
      <c r="AI31" s="618"/>
      <c r="AJ31" s="619">
        <v>6</v>
      </c>
      <c r="AK31" s="493">
        <v>7</v>
      </c>
      <c r="AL31" s="616"/>
      <c r="AM31" s="617">
        <v>8</v>
      </c>
      <c r="AN31" s="616"/>
      <c r="AO31" s="617">
        <v>9</v>
      </c>
      <c r="AP31" s="616"/>
      <c r="AQ31" s="617">
        <v>10</v>
      </c>
      <c r="AR31" s="616"/>
      <c r="AS31" s="617">
        <v>11</v>
      </c>
      <c r="AT31" s="616"/>
      <c r="AU31" s="617">
        <v>12</v>
      </c>
      <c r="AV31" s="616"/>
      <c r="AW31" s="617">
        <v>13</v>
      </c>
      <c r="AX31" s="616"/>
    </row>
    <row r="32" spans="2:51" ht="6.75" customHeight="1" hidden="1">
      <c r="B32" s="495"/>
      <c r="C32" s="496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6"/>
      <c r="AE32" s="563"/>
      <c r="AF32" s="497"/>
      <c r="AG32" s="620"/>
      <c r="AH32" s="497"/>
      <c r="AI32" s="497"/>
      <c r="AJ32" s="621"/>
      <c r="AK32" s="496"/>
      <c r="AL32" s="620"/>
      <c r="AM32" s="622"/>
      <c r="AN32" s="622"/>
      <c r="AO32" s="687"/>
      <c r="AP32" s="620"/>
      <c r="AQ32" s="687"/>
      <c r="AR32" s="497"/>
      <c r="AS32" s="687"/>
      <c r="AT32" s="497"/>
      <c r="AU32" s="687"/>
      <c r="AV32" s="620"/>
      <c r="AW32" s="497"/>
      <c r="AX32" s="497"/>
      <c r="AY32" s="452"/>
    </row>
    <row r="33" spans="2:51" s="157" customFormat="1" ht="12" customHeight="1" hidden="1">
      <c r="B33" s="498"/>
      <c r="C33" s="499"/>
      <c r="D33" s="500"/>
      <c r="E33" s="500"/>
      <c r="F33" s="501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64"/>
      <c r="AD33" s="565"/>
      <c r="AE33" s="566"/>
      <c r="AF33" s="567"/>
      <c r="AG33" s="623"/>
      <c r="AH33" s="624"/>
      <c r="AI33" s="623"/>
      <c r="AJ33" s="625"/>
      <c r="AK33" s="578">
        <f>SUM(AM33,AW33)</f>
        <v>0</v>
      </c>
      <c r="AL33" s="623"/>
      <c r="AM33" s="626">
        <f>SUM(AO33:AV33)</f>
        <v>0</v>
      </c>
      <c r="AN33" s="626"/>
      <c r="AO33" s="626"/>
      <c r="AP33" s="626"/>
      <c r="AQ33" s="626"/>
      <c r="AR33" s="626"/>
      <c r="AS33" s="626"/>
      <c r="AT33" s="626"/>
      <c r="AU33" s="626"/>
      <c r="AV33" s="626"/>
      <c r="AW33" s="567"/>
      <c r="AX33" s="710"/>
      <c r="AY33" s="596"/>
    </row>
    <row r="34" spans="1:51" s="158" customFormat="1" ht="13.5" hidden="1">
      <c r="A34" s="212"/>
      <c r="B34" s="502"/>
      <c r="C34" s="503"/>
      <c r="D34" s="500"/>
      <c r="E34" s="500"/>
      <c r="F34" s="504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64"/>
      <c r="AD34" s="568"/>
      <c r="AE34" s="569"/>
      <c r="AF34" s="570"/>
      <c r="AG34" s="627"/>
      <c r="AH34" s="628"/>
      <c r="AI34" s="627"/>
      <c r="AJ34" s="629"/>
      <c r="AK34" s="630">
        <f>SUM(AM34,AW34)</f>
        <v>0</v>
      </c>
      <c r="AL34" s="631"/>
      <c r="AM34" s="632">
        <f>SUM(AO34:AV34)</f>
        <v>0</v>
      </c>
      <c r="AN34" s="632"/>
      <c r="AO34" s="632"/>
      <c r="AP34" s="632"/>
      <c r="AQ34" s="632"/>
      <c r="AR34" s="632"/>
      <c r="AS34" s="632"/>
      <c r="AT34" s="632"/>
      <c r="AU34" s="632"/>
      <c r="AV34" s="632"/>
      <c r="AW34" s="711"/>
      <c r="AX34" s="712"/>
      <c r="AY34" s="592"/>
    </row>
    <row r="35" spans="2:51" s="158" customFormat="1" ht="13.5" hidden="1">
      <c r="B35" s="505"/>
      <c r="C35" s="506"/>
      <c r="D35" s="507"/>
      <c r="E35" s="507"/>
      <c r="F35" s="508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71"/>
      <c r="AD35" s="506"/>
      <c r="AE35" s="572"/>
      <c r="AF35" s="571"/>
      <c r="AG35" s="633"/>
      <c r="AH35" s="571"/>
      <c r="AI35" s="542"/>
      <c r="AJ35" s="634"/>
      <c r="AK35" s="635">
        <f>SUM(AM35,AW35)</f>
        <v>0</v>
      </c>
      <c r="AL35" s="636"/>
      <c r="AM35" s="637">
        <f>SUM(AO35:AV35)</f>
        <v>0</v>
      </c>
      <c r="AN35" s="636"/>
      <c r="AO35" s="688"/>
      <c r="AP35" s="689"/>
      <c r="AQ35" s="688"/>
      <c r="AR35" s="689"/>
      <c r="AS35" s="688"/>
      <c r="AT35" s="689"/>
      <c r="AU35" s="688"/>
      <c r="AV35" s="689"/>
      <c r="AW35" s="688"/>
      <c r="AX35" s="713"/>
      <c r="AY35" s="592"/>
    </row>
    <row r="36" spans="2:51" s="159" customFormat="1" ht="6.75" customHeight="1" hidden="1">
      <c r="B36" s="509"/>
      <c r="C36" s="510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39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39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39"/>
      <c r="AV36" s="511"/>
      <c r="AW36" s="511"/>
      <c r="AX36" s="511"/>
      <c r="AY36" s="453"/>
    </row>
    <row r="37" spans="2:51" s="158" customFormat="1" ht="12.75" hidden="1">
      <c r="B37" s="512"/>
      <c r="C37" s="513" t="s">
        <v>108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40" t="s">
        <v>109</v>
      </c>
      <c r="S37" s="541"/>
      <c r="T37" s="541"/>
      <c r="U37" s="541"/>
      <c r="V37" s="541"/>
      <c r="W37" s="541"/>
      <c r="X37" s="541"/>
      <c r="Y37" s="541"/>
      <c r="Z37" s="541"/>
      <c r="AA37" s="573"/>
      <c r="AB37" s="574"/>
      <c r="AC37" s="574"/>
      <c r="AD37" s="574"/>
      <c r="AE37" s="574"/>
      <c r="AF37" s="574"/>
      <c r="AG37" s="574"/>
      <c r="AH37" s="574"/>
      <c r="AI37" s="574"/>
      <c r="AJ37" s="638"/>
      <c r="AK37" s="639">
        <f>SUM(AM37,AW37)</f>
        <v>0</v>
      </c>
      <c r="AL37" s="640"/>
      <c r="AM37" s="641">
        <f>SUM(AO37:AV37)</f>
        <v>0</v>
      </c>
      <c r="AN37" s="642"/>
      <c r="AO37" s="641"/>
      <c r="AP37" s="642"/>
      <c r="AQ37" s="641"/>
      <c r="AR37" s="642"/>
      <c r="AS37" s="641"/>
      <c r="AT37" s="642"/>
      <c r="AU37" s="641"/>
      <c r="AV37" s="642"/>
      <c r="AW37" s="641"/>
      <c r="AX37" s="714"/>
      <c r="AY37" s="592"/>
    </row>
    <row r="38" spans="2:51" ht="12.75" hidden="1">
      <c r="B38" s="515"/>
      <c r="C38" s="516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42" t="s">
        <v>110</v>
      </c>
      <c r="S38" s="458"/>
      <c r="T38" s="458"/>
      <c r="U38" s="458"/>
      <c r="V38" s="458"/>
      <c r="W38" s="458"/>
      <c r="X38" s="458"/>
      <c r="Y38" s="458"/>
      <c r="Z38" s="458"/>
      <c r="AA38" s="453"/>
      <c r="AB38" s="458"/>
      <c r="AC38" s="458"/>
      <c r="AD38" s="458"/>
      <c r="AE38" s="458"/>
      <c r="AF38" s="458"/>
      <c r="AG38" s="458"/>
      <c r="AH38" s="458"/>
      <c r="AI38" s="458"/>
      <c r="AJ38" s="458"/>
      <c r="AK38" s="643">
        <f>SUM(AM38,AW38)</f>
        <v>0</v>
      </c>
      <c r="AL38" s="644"/>
      <c r="AM38" s="645">
        <f>SUM(AO38:AV38)</f>
        <v>0</v>
      </c>
      <c r="AN38" s="646"/>
      <c r="AO38" s="645"/>
      <c r="AP38" s="646"/>
      <c r="AQ38" s="645"/>
      <c r="AR38" s="646"/>
      <c r="AS38" s="645"/>
      <c r="AT38" s="646"/>
      <c r="AU38" s="645"/>
      <c r="AV38" s="646"/>
      <c r="AW38" s="645"/>
      <c r="AX38" s="715"/>
      <c r="AY38" s="452"/>
    </row>
    <row r="39" spans="2:51" ht="12.75" hidden="1">
      <c r="B39" s="515"/>
      <c r="C39" s="516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43" t="s">
        <v>211</v>
      </c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458"/>
      <c r="AE39" s="458"/>
      <c r="AF39" s="458"/>
      <c r="AG39" s="458"/>
      <c r="AH39" s="458"/>
      <c r="AI39" s="458"/>
      <c r="AJ39" s="458"/>
      <c r="AK39" s="643"/>
      <c r="AL39" s="644"/>
      <c r="AM39" s="647"/>
      <c r="AN39" s="646"/>
      <c r="AO39" s="647"/>
      <c r="AP39" s="646"/>
      <c r="AQ39" s="647"/>
      <c r="AR39" s="646"/>
      <c r="AS39" s="647"/>
      <c r="AT39" s="646"/>
      <c r="AU39" s="647"/>
      <c r="AV39" s="646"/>
      <c r="AW39" s="647"/>
      <c r="AX39" s="647"/>
      <c r="AY39" s="452"/>
    </row>
    <row r="40" spans="2:51" ht="13.5" hidden="1">
      <c r="B40" s="515"/>
      <c r="C40" s="516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42" t="s">
        <v>212</v>
      </c>
      <c r="S40" s="458"/>
      <c r="T40" s="458"/>
      <c r="U40" s="458"/>
      <c r="V40" s="458"/>
      <c r="W40" s="458"/>
      <c r="X40" s="458"/>
      <c r="Y40" s="458"/>
      <c r="Z40" s="458"/>
      <c r="AA40" s="453"/>
      <c r="AB40" s="458"/>
      <c r="AC40" s="458"/>
      <c r="AD40" s="458"/>
      <c r="AE40" s="458"/>
      <c r="AF40" s="458"/>
      <c r="AG40" s="458"/>
      <c r="AH40" s="458"/>
      <c r="AI40" s="458"/>
      <c r="AJ40" s="458"/>
      <c r="AK40" s="648"/>
      <c r="AL40" s="649"/>
      <c r="AM40" s="650"/>
      <c r="AN40" s="651"/>
      <c r="AO40" s="650"/>
      <c r="AP40" s="651"/>
      <c r="AQ40" s="650"/>
      <c r="AR40" s="651"/>
      <c r="AS40" s="650"/>
      <c r="AT40" s="651"/>
      <c r="AU40" s="650"/>
      <c r="AV40" s="651"/>
      <c r="AW40" s="650"/>
      <c r="AX40" s="650"/>
      <c r="AY40" s="452"/>
    </row>
    <row r="41" spans="2:51" ht="12.75" hidden="1">
      <c r="B41" s="515"/>
      <c r="C41" s="518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42" t="s">
        <v>111</v>
      </c>
      <c r="S41" s="458"/>
      <c r="T41" s="458"/>
      <c r="U41" s="458"/>
      <c r="V41" s="458"/>
      <c r="W41" s="458"/>
      <c r="X41" s="458"/>
      <c r="Y41" s="458"/>
      <c r="Z41" s="458"/>
      <c r="AA41" s="452"/>
      <c r="AB41" s="575"/>
      <c r="AC41" s="575"/>
      <c r="AD41" s="575"/>
      <c r="AE41" s="575"/>
      <c r="AF41" s="575"/>
      <c r="AG41" s="575"/>
      <c r="AH41" s="575"/>
      <c r="AI41" s="575"/>
      <c r="AJ41" s="575"/>
      <c r="AK41" s="652" t="e">
        <f>SUM(#REF!)</f>
        <v>#REF!</v>
      </c>
      <c r="AL41" s="653"/>
      <c r="AM41" s="654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  <c r="AY41" s="452"/>
    </row>
    <row r="42" spans="1:51" ht="12.75" hidden="1">
      <c r="A42" s="230" t="e">
        <f>AW42</f>
        <v>#REF!</v>
      </c>
      <c r="B42" s="515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544" t="s">
        <v>113</v>
      </c>
      <c r="S42" s="458"/>
      <c r="T42" s="458"/>
      <c r="U42" s="458"/>
      <c r="V42" s="542"/>
      <c r="W42" s="458"/>
      <c r="X42" s="458"/>
      <c r="Y42" s="458"/>
      <c r="Z42" s="458"/>
      <c r="AA42" s="452"/>
      <c r="AB42" s="576"/>
      <c r="AC42" s="576"/>
      <c r="AD42" s="576"/>
      <c r="AE42" s="576"/>
      <c r="AF42" s="576"/>
      <c r="AG42" s="576"/>
      <c r="AH42" s="576"/>
      <c r="AI42" s="576"/>
      <c r="AJ42" s="576"/>
      <c r="AK42" s="655" t="e">
        <f>SUM(#REF!)</f>
        <v>#REF!</v>
      </c>
      <c r="AL42" s="656"/>
      <c r="AM42" s="657" t="s">
        <v>213</v>
      </c>
      <c r="AN42" s="542"/>
      <c r="AO42" s="542"/>
      <c r="AP42" s="542"/>
      <c r="AQ42" s="542"/>
      <c r="AR42" s="542"/>
      <c r="AS42" s="542"/>
      <c r="AT42" s="542"/>
      <c r="AU42" s="542"/>
      <c r="AV42" s="690"/>
      <c r="AW42" s="716" t="e">
        <f>AK37/KCU+AK42+MPNE</f>
        <v>#REF!</v>
      </c>
      <c r="AX42" s="717"/>
      <c r="AY42" s="452"/>
    </row>
    <row r="43" spans="2:51" ht="13.5" hidden="1">
      <c r="B43" s="519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45" t="s">
        <v>114</v>
      </c>
      <c r="S43" s="520"/>
      <c r="T43" s="520"/>
      <c r="U43" s="520"/>
      <c r="V43" s="546"/>
      <c r="W43" s="520"/>
      <c r="X43" s="520"/>
      <c r="Y43" s="520"/>
      <c r="Z43" s="520"/>
      <c r="AA43" s="485"/>
      <c r="AB43" s="577"/>
      <c r="AC43" s="577"/>
      <c r="AD43" s="577"/>
      <c r="AE43" s="577"/>
      <c r="AF43" s="577"/>
      <c r="AG43" s="577"/>
      <c r="AH43" s="577"/>
      <c r="AI43" s="577"/>
      <c r="AJ43" s="577"/>
      <c r="AK43" s="658" t="e">
        <f>SUM(#REF!)</f>
        <v>#REF!</v>
      </c>
      <c r="AL43" s="659"/>
      <c r="AM43" s="660"/>
      <c r="AN43" s="546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52"/>
    </row>
    <row r="44" spans="2:51" ht="6.75" customHeight="1">
      <c r="B44" s="495"/>
      <c r="C44" s="496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6"/>
      <c r="AE44" s="563"/>
      <c r="AF44" s="497"/>
      <c r="AG44" s="620"/>
      <c r="AH44" s="497"/>
      <c r="AI44" s="497"/>
      <c r="AJ44" s="621"/>
      <c r="AK44" s="496"/>
      <c r="AL44" s="620"/>
      <c r="AM44" s="622"/>
      <c r="AN44" s="622"/>
      <c r="AO44" s="687"/>
      <c r="AP44" s="620"/>
      <c r="AQ44" s="687"/>
      <c r="AR44" s="497"/>
      <c r="AS44" s="687"/>
      <c r="AT44" s="497"/>
      <c r="AU44" s="687"/>
      <c r="AV44" s="620"/>
      <c r="AW44" s="497"/>
      <c r="AX44" s="497"/>
      <c r="AY44" s="452"/>
    </row>
    <row r="45" spans="2:51" s="157" customFormat="1" ht="12" customHeight="1" hidden="1">
      <c r="B45" s="498"/>
      <c r="C45" s="499"/>
      <c r="D45" s="500"/>
      <c r="E45" s="500"/>
      <c r="F45" s="501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64"/>
      <c r="AD45" s="565"/>
      <c r="AE45" s="566"/>
      <c r="AF45" s="567"/>
      <c r="AG45" s="623"/>
      <c r="AH45" s="624"/>
      <c r="AI45" s="623"/>
      <c r="AJ45" s="625"/>
      <c r="AK45" s="578">
        <f>SUM(AM45,AW45)</f>
        <v>0</v>
      </c>
      <c r="AL45" s="623"/>
      <c r="AM45" s="626">
        <f>SUM(AO45:AV45)</f>
        <v>0</v>
      </c>
      <c r="AN45" s="626"/>
      <c r="AO45" s="626"/>
      <c r="AP45" s="626"/>
      <c r="AQ45" s="626"/>
      <c r="AR45" s="626"/>
      <c r="AS45" s="626"/>
      <c r="AT45" s="626"/>
      <c r="AU45" s="626"/>
      <c r="AV45" s="626"/>
      <c r="AW45" s="567"/>
      <c r="AX45" s="710"/>
      <c r="AY45" s="596"/>
    </row>
    <row r="46" spans="1:51" s="158" customFormat="1" ht="12.75" hidden="1">
      <c r="A46" s="212"/>
      <c r="B46" s="502"/>
      <c r="C46" s="503"/>
      <c r="D46" s="500"/>
      <c r="E46" s="500"/>
      <c r="F46" s="504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64"/>
      <c r="AD46" s="568"/>
      <c r="AE46" s="569"/>
      <c r="AF46" s="570"/>
      <c r="AG46" s="627"/>
      <c r="AH46" s="628"/>
      <c r="AI46" s="627"/>
      <c r="AJ46" s="629"/>
      <c r="AK46" s="630">
        <f>SUM(AM46,AW46)</f>
        <v>0</v>
      </c>
      <c r="AL46" s="631"/>
      <c r="AM46" s="632">
        <f>SUM(AO46:AV46)</f>
        <v>0</v>
      </c>
      <c r="AN46" s="632"/>
      <c r="AO46" s="632"/>
      <c r="AP46" s="632"/>
      <c r="AQ46" s="632"/>
      <c r="AR46" s="632"/>
      <c r="AS46" s="632"/>
      <c r="AT46" s="632"/>
      <c r="AU46" s="632"/>
      <c r="AV46" s="632"/>
      <c r="AW46" s="711"/>
      <c r="AX46" s="712"/>
      <c r="AY46" s="592"/>
    </row>
    <row r="47" spans="2:51" s="157" customFormat="1" ht="12" customHeight="1">
      <c r="B47" s="498"/>
      <c r="C47" s="499" t="s">
        <v>214</v>
      </c>
      <c r="D47" s="500"/>
      <c r="E47" s="500"/>
      <c r="F47" s="501" t="s">
        <v>215</v>
      </c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64"/>
      <c r="AD47" s="565">
        <v>24</v>
      </c>
      <c r="AE47" s="566"/>
      <c r="AF47" s="578"/>
      <c r="AG47" s="623"/>
      <c r="AH47" s="624"/>
      <c r="AI47" s="623"/>
      <c r="AJ47" s="625"/>
      <c r="AK47" s="578">
        <v>864</v>
      </c>
      <c r="AL47" s="623"/>
      <c r="AM47" s="624">
        <v>386</v>
      </c>
      <c r="AN47" s="623"/>
      <c r="AO47" s="624">
        <v>208</v>
      </c>
      <c r="AP47" s="623"/>
      <c r="AQ47" s="624">
        <v>72</v>
      </c>
      <c r="AR47" s="623"/>
      <c r="AS47" s="624"/>
      <c r="AT47" s="623"/>
      <c r="AU47" s="624">
        <v>106</v>
      </c>
      <c r="AV47" s="623"/>
      <c r="AW47" s="624">
        <v>478</v>
      </c>
      <c r="AX47" s="710"/>
      <c r="AY47" s="596"/>
    </row>
    <row r="48" spans="2:51" s="157" customFormat="1" ht="12" customHeight="1">
      <c r="B48" s="521"/>
      <c r="C48" s="499" t="s">
        <v>216</v>
      </c>
      <c r="D48" s="500"/>
      <c r="E48" s="500"/>
      <c r="F48" s="501" t="s">
        <v>217</v>
      </c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64"/>
      <c r="AD48" s="565">
        <v>14</v>
      </c>
      <c r="AE48" s="566"/>
      <c r="AF48" s="578"/>
      <c r="AG48" s="623"/>
      <c r="AH48" s="624"/>
      <c r="AI48" s="623"/>
      <c r="AJ48" s="661"/>
      <c r="AK48" s="662">
        <v>504</v>
      </c>
      <c r="AL48" s="663"/>
      <c r="AM48" s="664">
        <v>36</v>
      </c>
      <c r="AN48" s="664"/>
      <c r="AO48" s="664">
        <v>36</v>
      </c>
      <c r="AP48" s="664"/>
      <c r="AQ48" s="664">
        <v>72</v>
      </c>
      <c r="AR48" s="664"/>
      <c r="AS48" s="664"/>
      <c r="AT48" s="664"/>
      <c r="AU48" s="664"/>
      <c r="AV48" s="664"/>
      <c r="AW48" s="718">
        <v>36</v>
      </c>
      <c r="AX48" s="719"/>
      <c r="AY48" s="596"/>
    </row>
    <row r="49" spans="1:256" s="158" customFormat="1" ht="13.5">
      <c r="A49" s="212"/>
      <c r="B49" s="502">
        <v>1</v>
      </c>
      <c r="C49" s="503" t="s">
        <v>216</v>
      </c>
      <c r="D49" s="522"/>
      <c r="E49" s="523"/>
      <c r="F49" s="504" t="s">
        <v>218</v>
      </c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79"/>
      <c r="AD49" s="580">
        <v>2</v>
      </c>
      <c r="AE49" s="581"/>
      <c r="AF49" s="570"/>
      <c r="AG49" s="665"/>
      <c r="AH49" s="666" t="s">
        <v>219</v>
      </c>
      <c r="AI49" s="667"/>
      <c r="AJ49" s="629"/>
      <c r="AK49" s="630">
        <v>72</v>
      </c>
      <c r="AL49" s="668"/>
      <c r="AM49" s="669"/>
      <c r="AN49" s="669"/>
      <c r="AO49" s="669"/>
      <c r="AP49" s="669"/>
      <c r="AQ49" s="669"/>
      <c r="AR49" s="669"/>
      <c r="AS49" s="669"/>
      <c r="AT49" s="669"/>
      <c r="AU49" s="669"/>
      <c r="AV49" s="669"/>
      <c r="AW49" s="720"/>
      <c r="AX49" s="721"/>
      <c r="AY49" s="592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U49" s="160"/>
      <c r="IV49" s="160"/>
    </row>
    <row r="50" spans="1:256" s="158" customFormat="1" ht="13.5">
      <c r="A50" s="212"/>
      <c r="B50" s="502">
        <v>2</v>
      </c>
      <c r="C50" s="503" t="s">
        <v>216</v>
      </c>
      <c r="D50" s="522"/>
      <c r="E50" s="523"/>
      <c r="F50" s="504" t="s">
        <v>220</v>
      </c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79"/>
      <c r="AD50" s="580">
        <v>6</v>
      </c>
      <c r="AE50" s="581"/>
      <c r="AF50" s="582" t="s">
        <v>219</v>
      </c>
      <c r="AG50" s="667"/>
      <c r="AH50" s="628"/>
      <c r="AI50" s="665"/>
      <c r="AJ50" s="629"/>
      <c r="AK50" s="670">
        <v>216</v>
      </c>
      <c r="AL50" s="671"/>
      <c r="AM50" s="669"/>
      <c r="AN50" s="669"/>
      <c r="AO50" s="669"/>
      <c r="AP50" s="669"/>
      <c r="AQ50" s="669"/>
      <c r="AR50" s="669"/>
      <c r="AS50" s="669"/>
      <c r="AT50" s="669"/>
      <c r="AU50" s="669"/>
      <c r="AV50" s="669"/>
      <c r="AW50" s="720"/>
      <c r="AX50" s="721"/>
      <c r="AY50" s="592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U50" s="160"/>
      <c r="IV50" s="160"/>
    </row>
    <row r="51" spans="1:256" s="158" customFormat="1" ht="13.5">
      <c r="A51" s="212"/>
      <c r="B51" s="502">
        <v>3</v>
      </c>
      <c r="C51" s="503" t="s">
        <v>216</v>
      </c>
      <c r="D51" s="522"/>
      <c r="E51" s="523"/>
      <c r="F51" s="504" t="s">
        <v>221</v>
      </c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79"/>
      <c r="AD51" s="580">
        <v>2</v>
      </c>
      <c r="AE51" s="581"/>
      <c r="AF51" s="570"/>
      <c r="AG51" s="665"/>
      <c r="AH51" s="666" t="s">
        <v>219</v>
      </c>
      <c r="AI51" s="667"/>
      <c r="AJ51" s="629"/>
      <c r="AK51" s="670">
        <v>72</v>
      </c>
      <c r="AL51" s="671"/>
      <c r="AM51" s="669"/>
      <c r="AN51" s="669"/>
      <c r="AO51" s="669"/>
      <c r="AP51" s="669"/>
      <c r="AQ51" s="669"/>
      <c r="AR51" s="669"/>
      <c r="AS51" s="669"/>
      <c r="AT51" s="669"/>
      <c r="AU51" s="669"/>
      <c r="AV51" s="669"/>
      <c r="AW51" s="720"/>
      <c r="AX51" s="721"/>
      <c r="AY51" s="592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U51" s="160"/>
      <c r="IV51" s="160"/>
    </row>
    <row r="52" spans="1:256" s="158" customFormat="1" ht="12.75">
      <c r="A52" s="212"/>
      <c r="B52" s="502">
        <v>4</v>
      </c>
      <c r="C52" s="503" t="s">
        <v>216</v>
      </c>
      <c r="D52" s="522"/>
      <c r="E52" s="523"/>
      <c r="F52" s="504" t="s">
        <v>222</v>
      </c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79"/>
      <c r="AD52" s="580">
        <v>2</v>
      </c>
      <c r="AE52" s="581"/>
      <c r="AF52" s="570"/>
      <c r="AG52" s="665"/>
      <c r="AH52" s="628">
        <v>1</v>
      </c>
      <c r="AI52" s="665"/>
      <c r="AJ52" s="629"/>
      <c r="AK52" s="670">
        <v>72</v>
      </c>
      <c r="AL52" s="672"/>
      <c r="AM52" s="673">
        <v>36</v>
      </c>
      <c r="AN52" s="668"/>
      <c r="AO52" s="669">
        <v>36</v>
      </c>
      <c r="AP52" s="669"/>
      <c r="AQ52" s="669">
        <v>0</v>
      </c>
      <c r="AR52" s="669"/>
      <c r="AS52" s="669"/>
      <c r="AT52" s="669"/>
      <c r="AU52" s="669"/>
      <c r="AV52" s="669"/>
      <c r="AW52" s="669">
        <v>36</v>
      </c>
      <c r="AX52" s="669"/>
      <c r="AY52" s="592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U52" s="160"/>
      <c r="IV52" s="160"/>
    </row>
    <row r="53" spans="1:256" s="158" customFormat="1" ht="13.5">
      <c r="A53" s="212"/>
      <c r="B53" s="502">
        <v>5</v>
      </c>
      <c r="C53" s="503" t="s">
        <v>216</v>
      </c>
      <c r="D53" s="522"/>
      <c r="E53" s="523"/>
      <c r="F53" s="504" t="s">
        <v>223</v>
      </c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79"/>
      <c r="AD53" s="580">
        <v>2</v>
      </c>
      <c r="AE53" s="581"/>
      <c r="AF53" s="570"/>
      <c r="AG53" s="665"/>
      <c r="AH53" s="666" t="s">
        <v>219</v>
      </c>
      <c r="AI53" s="667"/>
      <c r="AJ53" s="629"/>
      <c r="AK53" s="670">
        <v>72</v>
      </c>
      <c r="AL53" s="672"/>
      <c r="AM53" s="673"/>
      <c r="AN53" s="668"/>
      <c r="AO53" s="669"/>
      <c r="AP53" s="669"/>
      <c r="AQ53" s="669"/>
      <c r="AR53" s="669"/>
      <c r="AS53" s="669"/>
      <c r="AT53" s="669"/>
      <c r="AU53" s="669"/>
      <c r="AV53" s="669"/>
      <c r="AW53" s="669"/>
      <c r="AX53" s="669"/>
      <c r="AY53" s="592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U53" s="160"/>
      <c r="IV53" s="160"/>
    </row>
    <row r="54" spans="1:51" s="158" customFormat="1" ht="12.75">
      <c r="A54" s="212"/>
      <c r="B54" s="502"/>
      <c r="C54" s="499" t="s">
        <v>224</v>
      </c>
      <c r="D54" s="524"/>
      <c r="E54" s="524"/>
      <c r="F54" s="501" t="s">
        <v>225</v>
      </c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83"/>
      <c r="AD54" s="584">
        <v>10</v>
      </c>
      <c r="AE54" s="585"/>
      <c r="AF54" s="570"/>
      <c r="AG54" s="665"/>
      <c r="AH54" s="628"/>
      <c r="AI54" s="665"/>
      <c r="AJ54" s="629"/>
      <c r="AK54" s="674">
        <v>360</v>
      </c>
      <c r="AL54" s="675"/>
      <c r="AM54" s="676">
        <v>102</v>
      </c>
      <c r="AN54" s="677"/>
      <c r="AO54" s="691">
        <v>68</v>
      </c>
      <c r="AP54" s="691"/>
      <c r="AQ54" s="691">
        <v>0</v>
      </c>
      <c r="AR54" s="691"/>
      <c r="AS54" s="691"/>
      <c r="AT54" s="691"/>
      <c r="AU54" s="691">
        <v>34</v>
      </c>
      <c r="AV54" s="691"/>
      <c r="AW54" s="691">
        <v>114</v>
      </c>
      <c r="AX54" s="691"/>
      <c r="AY54" s="592"/>
    </row>
    <row r="55" spans="1:256" s="158" customFormat="1" ht="13.5">
      <c r="A55" s="212"/>
      <c r="B55" s="502">
        <v>6</v>
      </c>
      <c r="C55" s="503" t="s">
        <v>224</v>
      </c>
      <c r="D55" s="523"/>
      <c r="E55" s="523"/>
      <c r="F55" s="504" t="s">
        <v>226</v>
      </c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79"/>
      <c r="AD55" s="580">
        <v>4</v>
      </c>
      <c r="AE55" s="581"/>
      <c r="AF55" s="582" t="s">
        <v>219</v>
      </c>
      <c r="AG55" s="667"/>
      <c r="AH55" s="628"/>
      <c r="AI55" s="665"/>
      <c r="AJ55" s="629"/>
      <c r="AK55" s="630">
        <v>144</v>
      </c>
      <c r="AL55" s="668"/>
      <c r="AM55" s="632"/>
      <c r="AN55" s="632"/>
      <c r="AO55" s="632"/>
      <c r="AP55" s="632"/>
      <c r="AQ55" s="632"/>
      <c r="AR55" s="632"/>
      <c r="AS55" s="632"/>
      <c r="AT55" s="632"/>
      <c r="AU55" s="632"/>
      <c r="AV55" s="632"/>
      <c r="AW55" s="711"/>
      <c r="AX55" s="712"/>
      <c r="AY55" s="592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U55" s="160"/>
      <c r="IV55" s="160"/>
    </row>
    <row r="56" spans="1:51" s="158" customFormat="1" ht="12.75">
      <c r="A56" s="212"/>
      <c r="B56" s="502">
        <v>7</v>
      </c>
      <c r="C56" s="503" t="s">
        <v>224</v>
      </c>
      <c r="D56" s="524"/>
      <c r="E56" s="524"/>
      <c r="F56" s="504" t="s">
        <v>227</v>
      </c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79"/>
      <c r="AD56" s="586">
        <v>6</v>
      </c>
      <c r="AE56" s="587"/>
      <c r="AF56" s="570"/>
      <c r="AG56" s="678"/>
      <c r="AH56" s="628">
        <v>3.4</v>
      </c>
      <c r="AI56" s="678"/>
      <c r="AJ56" s="629"/>
      <c r="AK56" s="630">
        <v>216</v>
      </c>
      <c r="AL56" s="679"/>
      <c r="AM56" s="632">
        <v>102</v>
      </c>
      <c r="AN56" s="632"/>
      <c r="AO56" s="632">
        <v>68</v>
      </c>
      <c r="AP56" s="632"/>
      <c r="AQ56" s="632"/>
      <c r="AR56" s="632"/>
      <c r="AS56" s="632"/>
      <c r="AT56" s="632"/>
      <c r="AU56" s="632">
        <v>34</v>
      </c>
      <c r="AV56" s="632"/>
      <c r="AW56" s="711">
        <v>114</v>
      </c>
      <c r="AX56" s="712"/>
      <c r="AY56" s="592"/>
    </row>
    <row r="57" spans="1:51" s="158" customFormat="1" ht="12.75">
      <c r="A57" s="212"/>
      <c r="B57" s="502"/>
      <c r="C57" s="499" t="s">
        <v>228</v>
      </c>
      <c r="D57" s="524"/>
      <c r="E57" s="524"/>
      <c r="F57" s="501" t="s">
        <v>229</v>
      </c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83"/>
      <c r="AD57" s="584">
        <v>10</v>
      </c>
      <c r="AE57" s="585"/>
      <c r="AF57" s="570"/>
      <c r="AG57" s="665"/>
      <c r="AH57" s="628"/>
      <c r="AI57" s="665"/>
      <c r="AJ57" s="629"/>
      <c r="AK57" s="662">
        <v>360</v>
      </c>
      <c r="AL57" s="663"/>
      <c r="AM57" s="676">
        <v>180</v>
      </c>
      <c r="AN57" s="680"/>
      <c r="AO57" s="691">
        <v>72</v>
      </c>
      <c r="AP57" s="691"/>
      <c r="AQ57" s="691">
        <v>72</v>
      </c>
      <c r="AR57" s="691"/>
      <c r="AS57" s="691"/>
      <c r="AT57" s="691"/>
      <c r="AU57" s="691">
        <v>36</v>
      </c>
      <c r="AV57" s="691"/>
      <c r="AW57" s="691">
        <v>180</v>
      </c>
      <c r="AX57" s="691"/>
      <c r="AY57" s="592"/>
    </row>
    <row r="58" spans="1:51" s="158" customFormat="1" ht="12.75">
      <c r="A58" s="212"/>
      <c r="B58" s="502"/>
      <c r="C58" s="499" t="s">
        <v>228</v>
      </c>
      <c r="D58" s="524"/>
      <c r="E58" s="524"/>
      <c r="F58" s="501" t="s">
        <v>230</v>
      </c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83"/>
      <c r="AD58" s="584">
        <v>4</v>
      </c>
      <c r="AE58" s="585"/>
      <c r="AF58" s="570"/>
      <c r="AG58" s="665"/>
      <c r="AH58" s="628"/>
      <c r="AI58" s="665"/>
      <c r="AJ58" s="629"/>
      <c r="AK58" s="674">
        <v>144</v>
      </c>
      <c r="AL58" s="675"/>
      <c r="AM58" s="676">
        <v>72</v>
      </c>
      <c r="AN58" s="677"/>
      <c r="AO58" s="691"/>
      <c r="AP58" s="691"/>
      <c r="AQ58" s="691">
        <v>72</v>
      </c>
      <c r="AR58" s="691"/>
      <c r="AS58" s="691"/>
      <c r="AT58" s="691"/>
      <c r="AU58" s="691"/>
      <c r="AV58" s="691"/>
      <c r="AW58" s="691">
        <v>72</v>
      </c>
      <c r="AX58" s="691"/>
      <c r="AY58" s="592"/>
    </row>
    <row r="59" spans="1:51" s="158" customFormat="1" ht="12.75">
      <c r="A59" s="212"/>
      <c r="B59" s="502">
        <v>8</v>
      </c>
      <c r="C59" s="503" t="s">
        <v>231</v>
      </c>
      <c r="D59" s="525"/>
      <c r="E59" s="524"/>
      <c r="F59" s="504" t="s">
        <v>232</v>
      </c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79"/>
      <c r="AD59" s="586">
        <v>4</v>
      </c>
      <c r="AE59" s="587"/>
      <c r="AF59" s="570"/>
      <c r="AG59" s="678"/>
      <c r="AH59" s="628" t="s">
        <v>233</v>
      </c>
      <c r="AI59" s="665"/>
      <c r="AJ59" s="629"/>
      <c r="AK59" s="630">
        <v>144</v>
      </c>
      <c r="AL59" s="679"/>
      <c r="AM59" s="632">
        <v>72</v>
      </c>
      <c r="AN59" s="632"/>
      <c r="AO59" s="632">
        <v>0</v>
      </c>
      <c r="AP59" s="632"/>
      <c r="AQ59" s="632">
        <v>72</v>
      </c>
      <c r="AR59" s="632"/>
      <c r="AS59" s="632"/>
      <c r="AT59" s="632"/>
      <c r="AU59" s="632"/>
      <c r="AV59" s="632"/>
      <c r="AW59" s="711">
        <v>72</v>
      </c>
      <c r="AX59" s="712"/>
      <c r="AY59" s="592"/>
    </row>
    <row r="60" spans="1:51" s="158" customFormat="1" ht="12.75">
      <c r="A60" s="212"/>
      <c r="B60" s="502"/>
      <c r="C60" s="499" t="s">
        <v>234</v>
      </c>
      <c r="D60" s="524"/>
      <c r="E60" s="524"/>
      <c r="F60" s="501" t="s">
        <v>235</v>
      </c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83"/>
      <c r="AD60" s="584">
        <v>6</v>
      </c>
      <c r="AE60" s="585"/>
      <c r="AF60" s="570"/>
      <c r="AG60" s="665"/>
      <c r="AH60" s="628"/>
      <c r="AI60" s="665"/>
      <c r="AJ60" s="629"/>
      <c r="AK60" s="674">
        <v>216</v>
      </c>
      <c r="AL60" s="675"/>
      <c r="AM60" s="676">
        <v>108</v>
      </c>
      <c r="AN60" s="677"/>
      <c r="AO60" s="691">
        <v>72</v>
      </c>
      <c r="AP60" s="691"/>
      <c r="AQ60" s="691"/>
      <c r="AR60" s="691"/>
      <c r="AS60" s="691"/>
      <c r="AT60" s="691"/>
      <c r="AU60" s="691">
        <v>36</v>
      </c>
      <c r="AV60" s="691"/>
      <c r="AW60" s="691">
        <v>108</v>
      </c>
      <c r="AX60" s="691"/>
      <c r="AY60" s="592"/>
    </row>
    <row r="61" spans="1:51" s="158" customFormat="1" ht="12.75">
      <c r="A61" s="212"/>
      <c r="B61" s="502">
        <v>9</v>
      </c>
      <c r="C61" s="503" t="s">
        <v>234</v>
      </c>
      <c r="D61" s="525"/>
      <c r="E61" s="524"/>
      <c r="F61" s="504" t="s">
        <v>236</v>
      </c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79"/>
      <c r="AD61" s="586">
        <v>3</v>
      </c>
      <c r="AE61" s="587"/>
      <c r="AF61" s="570"/>
      <c r="AG61" s="665"/>
      <c r="AH61" s="628">
        <v>5</v>
      </c>
      <c r="AI61" s="665"/>
      <c r="AJ61" s="629"/>
      <c r="AK61" s="630">
        <v>108</v>
      </c>
      <c r="AL61" s="679"/>
      <c r="AM61" s="632">
        <v>54</v>
      </c>
      <c r="AN61" s="632"/>
      <c r="AO61" s="632">
        <v>36</v>
      </c>
      <c r="AP61" s="632"/>
      <c r="AQ61" s="632"/>
      <c r="AR61" s="632"/>
      <c r="AS61" s="632"/>
      <c r="AT61" s="632"/>
      <c r="AU61" s="632">
        <v>18</v>
      </c>
      <c r="AV61" s="632"/>
      <c r="AW61" s="711">
        <v>54</v>
      </c>
      <c r="AX61" s="712"/>
      <c r="AY61" s="592"/>
    </row>
    <row r="62" spans="1:51" s="158" customFormat="1" ht="12.75">
      <c r="A62" s="212"/>
      <c r="B62" s="502">
        <v>10</v>
      </c>
      <c r="C62" s="503" t="s">
        <v>234</v>
      </c>
      <c r="D62" s="525"/>
      <c r="E62" s="524"/>
      <c r="F62" s="504" t="s">
        <v>227</v>
      </c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79"/>
      <c r="AD62" s="586">
        <v>3</v>
      </c>
      <c r="AE62" s="587"/>
      <c r="AF62" s="570"/>
      <c r="AG62" s="665"/>
      <c r="AH62" s="628">
        <v>5</v>
      </c>
      <c r="AI62" s="665"/>
      <c r="AJ62" s="629"/>
      <c r="AK62" s="630">
        <v>108</v>
      </c>
      <c r="AL62" s="679"/>
      <c r="AM62" s="632">
        <v>54</v>
      </c>
      <c r="AN62" s="632"/>
      <c r="AO62" s="632">
        <v>36</v>
      </c>
      <c r="AP62" s="632"/>
      <c r="AQ62" s="632"/>
      <c r="AR62" s="632"/>
      <c r="AS62" s="632"/>
      <c r="AT62" s="632"/>
      <c r="AU62" s="632">
        <v>18</v>
      </c>
      <c r="AV62" s="632"/>
      <c r="AW62" s="711">
        <v>54</v>
      </c>
      <c r="AX62" s="712"/>
      <c r="AY62" s="592"/>
    </row>
    <row r="63" spans="1:51" s="158" customFormat="1" ht="12.75">
      <c r="A63" s="212"/>
      <c r="B63" s="502"/>
      <c r="C63" s="499" t="s">
        <v>237</v>
      </c>
      <c r="D63" s="524"/>
      <c r="E63" s="524"/>
      <c r="F63" s="501" t="s">
        <v>238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83"/>
      <c r="AD63" s="584">
        <v>141</v>
      </c>
      <c r="AE63" s="585"/>
      <c r="AF63" s="570"/>
      <c r="AG63" s="665"/>
      <c r="AH63" s="628"/>
      <c r="AI63" s="665"/>
      <c r="AJ63" s="629"/>
      <c r="AK63" s="662">
        <v>5076</v>
      </c>
      <c r="AL63" s="663"/>
      <c r="AM63" s="676">
        <v>2794</v>
      </c>
      <c r="AN63" s="680"/>
      <c r="AO63" s="691">
        <v>1520</v>
      </c>
      <c r="AP63" s="691"/>
      <c r="AQ63" s="691"/>
      <c r="AR63" s="691"/>
      <c r="AS63" s="691"/>
      <c r="AT63" s="691"/>
      <c r="AU63" s="691">
        <v>1274</v>
      </c>
      <c r="AV63" s="691"/>
      <c r="AW63" s="691">
        <v>2282</v>
      </c>
      <c r="AX63" s="691"/>
      <c r="AY63" s="592"/>
    </row>
    <row r="64" spans="1:51" s="158" customFormat="1" ht="12.75">
      <c r="A64" s="212"/>
      <c r="B64" s="502"/>
      <c r="C64" s="499" t="s">
        <v>239</v>
      </c>
      <c r="D64" s="524"/>
      <c r="E64" s="524"/>
      <c r="F64" s="501" t="s">
        <v>240</v>
      </c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83"/>
      <c r="AD64" s="584">
        <v>133</v>
      </c>
      <c r="AE64" s="585"/>
      <c r="AF64" s="570"/>
      <c r="AG64" s="665"/>
      <c r="AH64" s="628"/>
      <c r="AI64" s="665"/>
      <c r="AJ64" s="629"/>
      <c r="AK64" s="674">
        <v>4788</v>
      </c>
      <c r="AL64" s="675"/>
      <c r="AM64" s="676">
        <v>2658</v>
      </c>
      <c r="AN64" s="677"/>
      <c r="AO64" s="691">
        <v>1384</v>
      </c>
      <c r="AP64" s="691"/>
      <c r="AQ64" s="691"/>
      <c r="AR64" s="691"/>
      <c r="AS64" s="691"/>
      <c r="AT64" s="691"/>
      <c r="AU64" s="691">
        <v>1274</v>
      </c>
      <c r="AV64" s="691"/>
      <c r="AW64" s="691">
        <v>2130</v>
      </c>
      <c r="AX64" s="691"/>
      <c r="AY64" s="592"/>
    </row>
    <row r="65" spans="1:51" s="158" customFormat="1" ht="12.75">
      <c r="A65" s="212"/>
      <c r="B65" s="502">
        <v>11</v>
      </c>
      <c r="C65" s="503" t="s">
        <v>239</v>
      </c>
      <c r="D65" s="525"/>
      <c r="E65" s="525"/>
      <c r="F65" s="504" t="s">
        <v>241</v>
      </c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79"/>
      <c r="AD65" s="586">
        <v>6</v>
      </c>
      <c r="AE65" s="587"/>
      <c r="AF65" s="570">
        <v>1</v>
      </c>
      <c r="AG65" s="741"/>
      <c r="AH65" s="628"/>
      <c r="AI65" s="741"/>
      <c r="AJ65" s="629"/>
      <c r="AK65" s="630">
        <v>216</v>
      </c>
      <c r="AL65" s="679"/>
      <c r="AM65" s="632">
        <v>144</v>
      </c>
      <c r="AN65" s="632"/>
      <c r="AO65" s="632">
        <v>72</v>
      </c>
      <c r="AP65" s="632"/>
      <c r="AQ65" s="632"/>
      <c r="AR65" s="632"/>
      <c r="AS65" s="632"/>
      <c r="AT65" s="632"/>
      <c r="AU65" s="632">
        <v>72</v>
      </c>
      <c r="AV65" s="632"/>
      <c r="AW65" s="711">
        <v>72</v>
      </c>
      <c r="AX65" s="712"/>
      <c r="AY65" s="592"/>
    </row>
    <row r="66" spans="1:51" s="158" customFormat="1" ht="12.75">
      <c r="A66" s="212"/>
      <c r="B66" s="502">
        <v>12</v>
      </c>
      <c r="C66" s="503" t="s">
        <v>239</v>
      </c>
      <c r="D66" s="525"/>
      <c r="E66" s="525"/>
      <c r="F66" s="504" t="s">
        <v>242</v>
      </c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79"/>
      <c r="AD66" s="586">
        <v>6</v>
      </c>
      <c r="AE66" s="587"/>
      <c r="AF66" s="570" t="s">
        <v>243</v>
      </c>
      <c r="AG66" s="678"/>
      <c r="AH66" s="628"/>
      <c r="AI66" s="678"/>
      <c r="AJ66" s="629"/>
      <c r="AK66" s="630">
        <v>216</v>
      </c>
      <c r="AL66" s="679"/>
      <c r="AM66" s="632">
        <v>144</v>
      </c>
      <c r="AN66" s="632"/>
      <c r="AO66" s="632">
        <v>72</v>
      </c>
      <c r="AP66" s="632"/>
      <c r="AQ66" s="632"/>
      <c r="AR66" s="632"/>
      <c r="AS66" s="632"/>
      <c r="AT66" s="632"/>
      <c r="AU66" s="632">
        <v>72</v>
      </c>
      <c r="AV66" s="632"/>
      <c r="AW66" s="711">
        <v>72</v>
      </c>
      <c r="AX66" s="712"/>
      <c r="AY66" s="592"/>
    </row>
    <row r="67" spans="1:51" s="158" customFormat="1" ht="12.75">
      <c r="A67" s="212"/>
      <c r="B67" s="502">
        <v>13</v>
      </c>
      <c r="C67" s="503" t="s">
        <v>239</v>
      </c>
      <c r="D67" s="525"/>
      <c r="E67" s="525"/>
      <c r="F67" s="504" t="s">
        <v>244</v>
      </c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79"/>
      <c r="AD67" s="586">
        <v>6</v>
      </c>
      <c r="AE67" s="587"/>
      <c r="AF67" s="570" t="s">
        <v>243</v>
      </c>
      <c r="AG67" s="678"/>
      <c r="AH67" s="628"/>
      <c r="AI67" s="678"/>
      <c r="AJ67" s="629"/>
      <c r="AK67" s="630">
        <v>216</v>
      </c>
      <c r="AL67" s="679"/>
      <c r="AM67" s="632">
        <v>144</v>
      </c>
      <c r="AN67" s="632"/>
      <c r="AO67" s="632">
        <v>72</v>
      </c>
      <c r="AP67" s="632"/>
      <c r="AQ67" s="632"/>
      <c r="AR67" s="632"/>
      <c r="AS67" s="632"/>
      <c r="AT67" s="632"/>
      <c r="AU67" s="632">
        <v>72</v>
      </c>
      <c r="AV67" s="632"/>
      <c r="AW67" s="711">
        <v>72</v>
      </c>
      <c r="AX67" s="712"/>
      <c r="AY67" s="592"/>
    </row>
    <row r="68" spans="1:51" s="158" customFormat="1" ht="12.75">
      <c r="A68" s="212"/>
      <c r="B68" s="502">
        <v>14</v>
      </c>
      <c r="C68" s="503" t="s">
        <v>239</v>
      </c>
      <c r="D68" s="525"/>
      <c r="E68" s="525"/>
      <c r="F68" s="504" t="s">
        <v>245</v>
      </c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79"/>
      <c r="AD68" s="586">
        <v>3</v>
      </c>
      <c r="AE68" s="587"/>
      <c r="AF68" s="570"/>
      <c r="AG68" s="678"/>
      <c r="AH68" s="628">
        <v>1</v>
      </c>
      <c r="AI68" s="678"/>
      <c r="AJ68" s="629"/>
      <c r="AK68" s="630">
        <v>108</v>
      </c>
      <c r="AL68" s="679"/>
      <c r="AM68" s="632">
        <v>72</v>
      </c>
      <c r="AN68" s="632"/>
      <c r="AO68" s="632">
        <v>36</v>
      </c>
      <c r="AP68" s="632"/>
      <c r="AQ68" s="632"/>
      <c r="AR68" s="632"/>
      <c r="AS68" s="632"/>
      <c r="AT68" s="632"/>
      <c r="AU68" s="632">
        <v>36</v>
      </c>
      <c r="AV68" s="632"/>
      <c r="AW68" s="711">
        <v>36</v>
      </c>
      <c r="AX68" s="712"/>
      <c r="AY68" s="592"/>
    </row>
    <row r="69" spans="1:51" s="158" customFormat="1" ht="12.75">
      <c r="A69" s="212"/>
      <c r="B69" s="502">
        <v>15</v>
      </c>
      <c r="C69" s="503" t="s">
        <v>239</v>
      </c>
      <c r="D69" s="525"/>
      <c r="E69" s="525"/>
      <c r="F69" s="504" t="s">
        <v>246</v>
      </c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79"/>
      <c r="AD69" s="586">
        <v>5</v>
      </c>
      <c r="AE69" s="587"/>
      <c r="AF69" s="570">
        <v>2</v>
      </c>
      <c r="AG69" s="678"/>
      <c r="AH69" s="628"/>
      <c r="AI69" s="678"/>
      <c r="AJ69" s="629"/>
      <c r="AK69" s="630">
        <v>180</v>
      </c>
      <c r="AL69" s="679"/>
      <c r="AM69" s="632">
        <v>108</v>
      </c>
      <c r="AN69" s="632"/>
      <c r="AO69" s="632">
        <v>72</v>
      </c>
      <c r="AP69" s="632"/>
      <c r="AQ69" s="632"/>
      <c r="AR69" s="632"/>
      <c r="AS69" s="632"/>
      <c r="AT69" s="632"/>
      <c r="AU69" s="632">
        <v>36</v>
      </c>
      <c r="AV69" s="632"/>
      <c r="AW69" s="711">
        <v>72</v>
      </c>
      <c r="AX69" s="712"/>
      <c r="AY69" s="592"/>
    </row>
    <row r="70" spans="1:51" s="158" customFormat="1" ht="12.75">
      <c r="A70" s="212"/>
      <c r="B70" s="502">
        <v>16</v>
      </c>
      <c r="C70" s="503" t="s">
        <v>239</v>
      </c>
      <c r="D70" s="525"/>
      <c r="E70" s="525"/>
      <c r="F70" s="504" t="s">
        <v>247</v>
      </c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79"/>
      <c r="AD70" s="586">
        <v>6</v>
      </c>
      <c r="AE70" s="587"/>
      <c r="AF70" s="570">
        <v>4</v>
      </c>
      <c r="AG70" s="678"/>
      <c r="AH70" s="628"/>
      <c r="AI70" s="678"/>
      <c r="AJ70" s="629"/>
      <c r="AK70" s="630">
        <v>216</v>
      </c>
      <c r="AL70" s="679"/>
      <c r="AM70" s="632">
        <v>108</v>
      </c>
      <c r="AN70" s="632"/>
      <c r="AO70" s="632">
        <v>72</v>
      </c>
      <c r="AP70" s="632"/>
      <c r="AQ70" s="632"/>
      <c r="AR70" s="632"/>
      <c r="AS70" s="632"/>
      <c r="AT70" s="632"/>
      <c r="AU70" s="632">
        <v>36</v>
      </c>
      <c r="AV70" s="632"/>
      <c r="AW70" s="711">
        <v>108</v>
      </c>
      <c r="AX70" s="712"/>
      <c r="AY70" s="592"/>
    </row>
    <row r="71" spans="1:51" s="158" customFormat="1" ht="12.75">
      <c r="A71" s="212"/>
      <c r="B71" s="502">
        <v>17</v>
      </c>
      <c r="C71" s="503" t="s">
        <v>239</v>
      </c>
      <c r="D71" s="525"/>
      <c r="E71" s="525"/>
      <c r="F71" s="504" t="s">
        <v>248</v>
      </c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79"/>
      <c r="AD71" s="586">
        <v>16</v>
      </c>
      <c r="AE71" s="587"/>
      <c r="AF71" s="570">
        <v>3.5</v>
      </c>
      <c r="AG71" s="678"/>
      <c r="AH71" s="628">
        <v>2.4</v>
      </c>
      <c r="AI71" s="678"/>
      <c r="AJ71" s="629"/>
      <c r="AK71" s="630">
        <v>576</v>
      </c>
      <c r="AL71" s="679"/>
      <c r="AM71" s="632">
        <v>420</v>
      </c>
      <c r="AN71" s="632"/>
      <c r="AO71" s="632">
        <v>140</v>
      </c>
      <c r="AP71" s="632"/>
      <c r="AQ71" s="632"/>
      <c r="AR71" s="632"/>
      <c r="AS71" s="632"/>
      <c r="AT71" s="632"/>
      <c r="AU71" s="632">
        <v>280</v>
      </c>
      <c r="AV71" s="632"/>
      <c r="AW71" s="711">
        <v>156</v>
      </c>
      <c r="AX71" s="712"/>
      <c r="AY71" s="592"/>
    </row>
    <row r="72" spans="1:51" s="158" customFormat="1" ht="12.75">
      <c r="A72" s="212"/>
      <c r="B72" s="502">
        <v>18</v>
      </c>
      <c r="C72" s="503" t="s">
        <v>239</v>
      </c>
      <c r="D72" s="525"/>
      <c r="E72" s="525"/>
      <c r="F72" s="504" t="s">
        <v>249</v>
      </c>
      <c r="G72" s="523"/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79"/>
      <c r="AD72" s="586">
        <v>6</v>
      </c>
      <c r="AE72" s="587"/>
      <c r="AF72" s="570">
        <v>4</v>
      </c>
      <c r="AG72" s="678"/>
      <c r="AH72" s="628">
        <v>3</v>
      </c>
      <c r="AI72" s="678"/>
      <c r="AJ72" s="629"/>
      <c r="AK72" s="630">
        <v>216</v>
      </c>
      <c r="AL72" s="679"/>
      <c r="AM72" s="632">
        <v>144</v>
      </c>
      <c r="AN72" s="632"/>
      <c r="AO72" s="632">
        <v>72</v>
      </c>
      <c r="AP72" s="632"/>
      <c r="AQ72" s="632"/>
      <c r="AR72" s="632"/>
      <c r="AS72" s="632"/>
      <c r="AT72" s="632"/>
      <c r="AU72" s="632">
        <v>72</v>
      </c>
      <c r="AV72" s="632"/>
      <c r="AW72" s="711">
        <v>72</v>
      </c>
      <c r="AX72" s="712"/>
      <c r="AY72" s="592"/>
    </row>
    <row r="73" spans="1:51" s="158" customFormat="1" ht="12.75">
      <c r="A73" s="212"/>
      <c r="B73" s="502">
        <v>19</v>
      </c>
      <c r="C73" s="503" t="s">
        <v>239</v>
      </c>
      <c r="D73" s="525"/>
      <c r="E73" s="525"/>
      <c r="F73" s="504" t="s">
        <v>250</v>
      </c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79"/>
      <c r="AD73" s="586">
        <v>3</v>
      </c>
      <c r="AE73" s="587"/>
      <c r="AF73" s="570"/>
      <c r="AG73" s="678"/>
      <c r="AH73" s="628">
        <v>6</v>
      </c>
      <c r="AI73" s="678"/>
      <c r="AJ73" s="629"/>
      <c r="AK73" s="630">
        <v>108</v>
      </c>
      <c r="AL73" s="679"/>
      <c r="AM73" s="632">
        <v>32</v>
      </c>
      <c r="AN73" s="632"/>
      <c r="AO73" s="632">
        <v>32</v>
      </c>
      <c r="AP73" s="632"/>
      <c r="AQ73" s="632"/>
      <c r="AR73" s="632"/>
      <c r="AS73" s="632"/>
      <c r="AT73" s="632"/>
      <c r="AU73" s="632"/>
      <c r="AV73" s="632"/>
      <c r="AW73" s="711">
        <v>76</v>
      </c>
      <c r="AX73" s="712"/>
      <c r="AY73" s="592"/>
    </row>
    <row r="74" spans="1:51" s="158" customFormat="1" ht="12.75">
      <c r="A74" s="212"/>
      <c r="B74" s="502">
        <v>20</v>
      </c>
      <c r="C74" s="503" t="s">
        <v>239</v>
      </c>
      <c r="D74" s="525"/>
      <c r="E74" s="525"/>
      <c r="F74" s="504" t="s">
        <v>251</v>
      </c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79"/>
      <c r="AD74" s="586">
        <v>9</v>
      </c>
      <c r="AE74" s="587"/>
      <c r="AF74" s="570">
        <v>4</v>
      </c>
      <c r="AG74" s="678"/>
      <c r="AH74" s="628">
        <v>3</v>
      </c>
      <c r="AI74" s="678"/>
      <c r="AJ74" s="629"/>
      <c r="AK74" s="630">
        <v>324</v>
      </c>
      <c r="AL74" s="679"/>
      <c r="AM74" s="632">
        <v>144</v>
      </c>
      <c r="AN74" s="632"/>
      <c r="AO74" s="632">
        <v>72</v>
      </c>
      <c r="AP74" s="632"/>
      <c r="AQ74" s="632"/>
      <c r="AR74" s="632"/>
      <c r="AS74" s="632"/>
      <c r="AT74" s="632"/>
      <c r="AU74" s="632">
        <v>72</v>
      </c>
      <c r="AV74" s="632"/>
      <c r="AW74" s="711">
        <v>180</v>
      </c>
      <c r="AX74" s="712"/>
      <c r="AY74" s="592"/>
    </row>
    <row r="75" spans="1:51" s="158" customFormat="1" ht="12.75">
      <c r="A75" s="212"/>
      <c r="B75" s="502">
        <v>21</v>
      </c>
      <c r="C75" s="503" t="s">
        <v>239</v>
      </c>
      <c r="D75" s="525"/>
      <c r="E75" s="525"/>
      <c r="F75" s="504" t="s">
        <v>252</v>
      </c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79"/>
      <c r="AD75" s="586">
        <v>13</v>
      </c>
      <c r="AE75" s="587"/>
      <c r="AF75" s="570">
        <v>2.3</v>
      </c>
      <c r="AG75" s="678"/>
      <c r="AH75" s="628"/>
      <c r="AI75" s="678"/>
      <c r="AJ75" s="629"/>
      <c r="AK75" s="630">
        <v>468</v>
      </c>
      <c r="AL75" s="679"/>
      <c r="AM75" s="632">
        <v>280</v>
      </c>
      <c r="AN75" s="632"/>
      <c r="AO75" s="632">
        <v>140</v>
      </c>
      <c r="AP75" s="632"/>
      <c r="AQ75" s="632"/>
      <c r="AR75" s="632"/>
      <c r="AS75" s="632"/>
      <c r="AT75" s="632"/>
      <c r="AU75" s="632">
        <v>140</v>
      </c>
      <c r="AV75" s="632"/>
      <c r="AW75" s="711">
        <v>188</v>
      </c>
      <c r="AX75" s="712"/>
      <c r="AY75" s="592"/>
    </row>
    <row r="76" spans="1:51" s="158" customFormat="1" ht="12.75">
      <c r="A76" s="212"/>
      <c r="B76" s="502">
        <v>22</v>
      </c>
      <c r="C76" s="503" t="s">
        <v>239</v>
      </c>
      <c r="D76" s="525"/>
      <c r="E76" s="525"/>
      <c r="F76" s="504" t="s">
        <v>253</v>
      </c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79"/>
      <c r="AD76" s="586">
        <v>10</v>
      </c>
      <c r="AE76" s="587"/>
      <c r="AF76" s="570">
        <v>4</v>
      </c>
      <c r="AG76" s="678"/>
      <c r="AH76" s="628">
        <v>3</v>
      </c>
      <c r="AI76" s="678"/>
      <c r="AJ76" s="629"/>
      <c r="AK76" s="630">
        <v>360</v>
      </c>
      <c r="AL76" s="679"/>
      <c r="AM76" s="632">
        <v>192</v>
      </c>
      <c r="AN76" s="632"/>
      <c r="AO76" s="632">
        <v>104</v>
      </c>
      <c r="AP76" s="632"/>
      <c r="AQ76" s="632"/>
      <c r="AR76" s="632"/>
      <c r="AS76" s="632"/>
      <c r="AT76" s="632"/>
      <c r="AU76" s="632">
        <v>88</v>
      </c>
      <c r="AV76" s="632"/>
      <c r="AW76" s="711">
        <v>168</v>
      </c>
      <c r="AX76" s="712"/>
      <c r="AY76" s="592"/>
    </row>
    <row r="77" spans="1:51" s="158" customFormat="1" ht="12.75">
      <c r="A77" s="212"/>
      <c r="B77" s="502">
        <v>23</v>
      </c>
      <c r="C77" s="503" t="s">
        <v>239</v>
      </c>
      <c r="D77" s="525"/>
      <c r="E77" s="525"/>
      <c r="F77" s="504" t="s">
        <v>254</v>
      </c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79"/>
      <c r="AD77" s="586">
        <v>6</v>
      </c>
      <c r="AE77" s="587"/>
      <c r="AF77" s="570">
        <v>5</v>
      </c>
      <c r="AG77" s="678"/>
      <c r="AH77" s="628"/>
      <c r="AI77" s="678"/>
      <c r="AJ77" s="629"/>
      <c r="AK77" s="630">
        <v>216</v>
      </c>
      <c r="AL77" s="679"/>
      <c r="AM77" s="632">
        <v>64</v>
      </c>
      <c r="AN77" s="632"/>
      <c r="AO77" s="632">
        <v>32</v>
      </c>
      <c r="AP77" s="632"/>
      <c r="AQ77" s="632"/>
      <c r="AR77" s="632"/>
      <c r="AS77" s="632"/>
      <c r="AT77" s="632"/>
      <c r="AU77" s="632">
        <v>32</v>
      </c>
      <c r="AV77" s="632"/>
      <c r="AW77" s="711">
        <v>152</v>
      </c>
      <c r="AX77" s="712"/>
      <c r="AY77" s="592"/>
    </row>
    <row r="78" spans="1:51" s="158" customFormat="1" ht="12.75">
      <c r="A78" s="212"/>
      <c r="B78" s="502">
        <v>24</v>
      </c>
      <c r="C78" s="503" t="s">
        <v>239</v>
      </c>
      <c r="D78" s="525"/>
      <c r="E78" s="525"/>
      <c r="F78" s="504" t="s">
        <v>255</v>
      </c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579"/>
      <c r="AD78" s="586">
        <v>6</v>
      </c>
      <c r="AE78" s="587"/>
      <c r="AF78" s="570">
        <v>5</v>
      </c>
      <c r="AG78" s="678"/>
      <c r="AH78" s="628"/>
      <c r="AI78" s="678"/>
      <c r="AJ78" s="629"/>
      <c r="AK78" s="630">
        <v>216</v>
      </c>
      <c r="AL78" s="679"/>
      <c r="AM78" s="632">
        <v>64</v>
      </c>
      <c r="AN78" s="632"/>
      <c r="AO78" s="632">
        <v>32</v>
      </c>
      <c r="AP78" s="632"/>
      <c r="AQ78" s="632"/>
      <c r="AR78" s="632"/>
      <c r="AS78" s="632"/>
      <c r="AT78" s="632"/>
      <c r="AU78" s="632">
        <v>32</v>
      </c>
      <c r="AV78" s="632"/>
      <c r="AW78" s="711">
        <v>152</v>
      </c>
      <c r="AX78" s="712"/>
      <c r="AY78" s="592"/>
    </row>
    <row r="79" spans="1:51" s="158" customFormat="1" ht="12.75">
      <c r="A79" s="212"/>
      <c r="B79" s="502">
        <v>25</v>
      </c>
      <c r="C79" s="503" t="s">
        <v>239</v>
      </c>
      <c r="D79" s="525"/>
      <c r="E79" s="525"/>
      <c r="F79" s="504" t="s">
        <v>256</v>
      </c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3"/>
      <c r="AA79" s="523"/>
      <c r="AB79" s="523"/>
      <c r="AC79" s="579"/>
      <c r="AD79" s="586">
        <v>6</v>
      </c>
      <c r="AE79" s="587"/>
      <c r="AF79" s="570">
        <v>5</v>
      </c>
      <c r="AG79" s="741"/>
      <c r="AH79" s="628"/>
      <c r="AI79" s="741"/>
      <c r="AJ79" s="629"/>
      <c r="AK79" s="630">
        <v>216</v>
      </c>
      <c r="AL79" s="679"/>
      <c r="AM79" s="632">
        <v>102</v>
      </c>
      <c r="AN79" s="632"/>
      <c r="AO79" s="632">
        <v>68</v>
      </c>
      <c r="AP79" s="632"/>
      <c r="AQ79" s="632"/>
      <c r="AR79" s="632"/>
      <c r="AS79" s="632"/>
      <c r="AT79" s="632"/>
      <c r="AU79" s="632">
        <v>34</v>
      </c>
      <c r="AV79" s="632"/>
      <c r="AW79" s="711">
        <v>114</v>
      </c>
      <c r="AX79" s="712"/>
      <c r="AY79" s="592"/>
    </row>
    <row r="80" spans="1:51" s="158" customFormat="1" ht="12.75">
      <c r="A80" s="212"/>
      <c r="B80" s="502">
        <v>26</v>
      </c>
      <c r="C80" s="503" t="s">
        <v>239</v>
      </c>
      <c r="D80" s="525"/>
      <c r="E80" s="525"/>
      <c r="F80" s="504" t="s">
        <v>257</v>
      </c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79"/>
      <c r="AD80" s="586">
        <v>3</v>
      </c>
      <c r="AE80" s="587"/>
      <c r="AF80" s="570"/>
      <c r="AG80" s="678"/>
      <c r="AH80" s="628">
        <v>6</v>
      </c>
      <c r="AI80" s="678"/>
      <c r="AJ80" s="629"/>
      <c r="AK80" s="630">
        <v>108</v>
      </c>
      <c r="AL80" s="679"/>
      <c r="AM80" s="632">
        <v>32</v>
      </c>
      <c r="AN80" s="632"/>
      <c r="AO80" s="632">
        <v>32</v>
      </c>
      <c r="AP80" s="632"/>
      <c r="AQ80" s="632"/>
      <c r="AR80" s="632"/>
      <c r="AS80" s="632"/>
      <c r="AT80" s="632"/>
      <c r="AU80" s="632"/>
      <c r="AV80" s="632"/>
      <c r="AW80" s="711">
        <v>76</v>
      </c>
      <c r="AX80" s="712"/>
      <c r="AY80" s="592"/>
    </row>
    <row r="81" spans="1:51" s="158" customFormat="1" ht="12.75">
      <c r="A81" s="212"/>
      <c r="B81" s="502">
        <v>27</v>
      </c>
      <c r="C81" s="503" t="s">
        <v>239</v>
      </c>
      <c r="D81" s="525"/>
      <c r="E81" s="525"/>
      <c r="F81" s="504" t="s">
        <v>258</v>
      </c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79"/>
      <c r="AD81" s="586">
        <v>6</v>
      </c>
      <c r="AE81" s="587"/>
      <c r="AF81" s="570">
        <v>5</v>
      </c>
      <c r="AG81" s="678"/>
      <c r="AH81" s="628"/>
      <c r="AI81" s="678"/>
      <c r="AJ81" s="629"/>
      <c r="AK81" s="630">
        <v>216</v>
      </c>
      <c r="AL81" s="679"/>
      <c r="AM81" s="632">
        <v>136</v>
      </c>
      <c r="AN81" s="632"/>
      <c r="AO81" s="632">
        <v>68</v>
      </c>
      <c r="AP81" s="632"/>
      <c r="AQ81" s="632"/>
      <c r="AR81" s="632"/>
      <c r="AS81" s="632"/>
      <c r="AT81" s="632"/>
      <c r="AU81" s="632">
        <v>68</v>
      </c>
      <c r="AV81" s="632"/>
      <c r="AW81" s="711">
        <v>80</v>
      </c>
      <c r="AX81" s="712"/>
      <c r="AY81" s="592"/>
    </row>
    <row r="82" spans="1:51" s="158" customFormat="1" ht="12.75">
      <c r="A82" s="212"/>
      <c r="B82" s="502">
        <v>28</v>
      </c>
      <c r="C82" s="503" t="s">
        <v>239</v>
      </c>
      <c r="D82" s="525"/>
      <c r="E82" s="525"/>
      <c r="F82" s="504" t="s">
        <v>259</v>
      </c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579"/>
      <c r="AD82" s="586">
        <v>5</v>
      </c>
      <c r="AE82" s="587"/>
      <c r="AF82" s="570">
        <v>4</v>
      </c>
      <c r="AG82" s="678"/>
      <c r="AH82" s="628"/>
      <c r="AI82" s="678"/>
      <c r="AJ82" s="629"/>
      <c r="AK82" s="630">
        <v>180</v>
      </c>
      <c r="AL82" s="679"/>
      <c r="AM82" s="632">
        <v>96</v>
      </c>
      <c r="AN82" s="632"/>
      <c r="AO82" s="632">
        <v>64</v>
      </c>
      <c r="AP82" s="632"/>
      <c r="AQ82" s="632"/>
      <c r="AR82" s="632"/>
      <c r="AS82" s="632"/>
      <c r="AT82" s="632"/>
      <c r="AU82" s="632">
        <v>32</v>
      </c>
      <c r="AV82" s="632"/>
      <c r="AW82" s="711">
        <v>84</v>
      </c>
      <c r="AX82" s="712"/>
      <c r="AY82" s="592"/>
    </row>
    <row r="83" spans="1:51" s="158" customFormat="1" ht="12.75">
      <c r="A83" s="212"/>
      <c r="B83" s="502">
        <v>29</v>
      </c>
      <c r="C83" s="503" t="s">
        <v>239</v>
      </c>
      <c r="D83" s="525"/>
      <c r="E83" s="525"/>
      <c r="F83" s="504" t="s">
        <v>260</v>
      </c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  <c r="AA83" s="523"/>
      <c r="AB83" s="523"/>
      <c r="AC83" s="579"/>
      <c r="AD83" s="586">
        <v>3</v>
      </c>
      <c r="AE83" s="587"/>
      <c r="AF83" s="570"/>
      <c r="AG83" s="678"/>
      <c r="AH83" s="628">
        <v>5</v>
      </c>
      <c r="AI83" s="678"/>
      <c r="AJ83" s="629"/>
      <c r="AK83" s="630">
        <v>108</v>
      </c>
      <c r="AL83" s="679"/>
      <c r="AM83" s="632">
        <v>32</v>
      </c>
      <c r="AN83" s="632"/>
      <c r="AO83" s="632">
        <v>32</v>
      </c>
      <c r="AP83" s="632"/>
      <c r="AQ83" s="632"/>
      <c r="AR83" s="632"/>
      <c r="AS83" s="632"/>
      <c r="AT83" s="632"/>
      <c r="AU83" s="632"/>
      <c r="AV83" s="632"/>
      <c r="AW83" s="711">
        <v>76</v>
      </c>
      <c r="AX83" s="712"/>
      <c r="AY83" s="592"/>
    </row>
    <row r="84" spans="1:51" s="158" customFormat="1" ht="12.75">
      <c r="A84" s="212"/>
      <c r="B84" s="502">
        <v>30</v>
      </c>
      <c r="C84" s="503" t="s">
        <v>239</v>
      </c>
      <c r="D84" s="525"/>
      <c r="E84" s="525"/>
      <c r="F84" s="504" t="s">
        <v>261</v>
      </c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3"/>
      <c r="V84" s="523"/>
      <c r="W84" s="523"/>
      <c r="X84" s="523"/>
      <c r="Y84" s="523"/>
      <c r="Z84" s="523"/>
      <c r="AA84" s="523"/>
      <c r="AB84" s="523"/>
      <c r="AC84" s="579"/>
      <c r="AD84" s="586">
        <v>6</v>
      </c>
      <c r="AE84" s="587"/>
      <c r="AF84" s="570">
        <v>5</v>
      </c>
      <c r="AG84" s="678"/>
      <c r="AH84" s="628"/>
      <c r="AI84" s="678"/>
      <c r="AJ84" s="629"/>
      <c r="AK84" s="630">
        <v>216</v>
      </c>
      <c r="AL84" s="679"/>
      <c r="AM84" s="632">
        <v>136</v>
      </c>
      <c r="AN84" s="632"/>
      <c r="AO84" s="632">
        <v>68</v>
      </c>
      <c r="AP84" s="632"/>
      <c r="AQ84" s="632"/>
      <c r="AR84" s="632"/>
      <c r="AS84" s="632"/>
      <c r="AT84" s="632"/>
      <c r="AU84" s="632">
        <v>68</v>
      </c>
      <c r="AV84" s="632"/>
      <c r="AW84" s="711">
        <v>80</v>
      </c>
      <c r="AX84" s="712"/>
      <c r="AY84" s="592"/>
    </row>
    <row r="85" spans="1:51" s="158" customFormat="1" ht="12.75">
      <c r="A85" s="212"/>
      <c r="B85" s="502">
        <v>31</v>
      </c>
      <c r="C85" s="503" t="s">
        <v>239</v>
      </c>
      <c r="D85" s="525"/>
      <c r="E85" s="525"/>
      <c r="F85" s="504" t="s">
        <v>262</v>
      </c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79"/>
      <c r="AD85" s="586">
        <v>3</v>
      </c>
      <c r="AE85" s="587"/>
      <c r="AF85" s="570"/>
      <c r="AG85" s="678"/>
      <c r="AH85" s="628">
        <v>6</v>
      </c>
      <c r="AI85" s="678"/>
      <c r="AJ85" s="629"/>
      <c r="AK85" s="630">
        <v>108</v>
      </c>
      <c r="AL85" s="679"/>
      <c r="AM85" s="632">
        <v>64</v>
      </c>
      <c r="AN85" s="632"/>
      <c r="AO85" s="632">
        <v>32</v>
      </c>
      <c r="AP85" s="632"/>
      <c r="AQ85" s="632"/>
      <c r="AR85" s="632"/>
      <c r="AS85" s="632"/>
      <c r="AT85" s="632"/>
      <c r="AU85" s="632">
        <v>32</v>
      </c>
      <c r="AV85" s="632"/>
      <c r="AW85" s="711">
        <v>44</v>
      </c>
      <c r="AX85" s="712"/>
      <c r="AY85" s="592"/>
    </row>
    <row r="86" spans="1:51" s="158" customFormat="1" ht="12.75">
      <c r="A86" s="212"/>
      <c r="B86" s="502"/>
      <c r="C86" s="499" t="s">
        <v>263</v>
      </c>
      <c r="D86" s="524"/>
      <c r="E86" s="524"/>
      <c r="F86" s="501" t="s">
        <v>264</v>
      </c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83"/>
      <c r="AD86" s="584">
        <v>8</v>
      </c>
      <c r="AE86" s="585"/>
      <c r="AF86" s="570"/>
      <c r="AG86" s="665"/>
      <c r="AH86" s="628"/>
      <c r="AI86" s="665"/>
      <c r="AJ86" s="629"/>
      <c r="AK86" s="674">
        <v>288</v>
      </c>
      <c r="AL86" s="675"/>
      <c r="AM86" s="676">
        <v>136</v>
      </c>
      <c r="AN86" s="677"/>
      <c r="AO86" s="691">
        <v>136</v>
      </c>
      <c r="AP86" s="691"/>
      <c r="AQ86" s="691"/>
      <c r="AR86" s="691"/>
      <c r="AS86" s="691"/>
      <c r="AT86" s="691"/>
      <c r="AU86" s="691"/>
      <c r="AV86" s="691"/>
      <c r="AW86" s="691">
        <v>152</v>
      </c>
      <c r="AX86" s="691"/>
      <c r="AY86" s="592"/>
    </row>
    <row r="87" spans="1:51" s="158" customFormat="1" ht="12.75">
      <c r="A87" s="212"/>
      <c r="B87" s="502">
        <v>32</v>
      </c>
      <c r="C87" s="503" t="s">
        <v>263</v>
      </c>
      <c r="D87" s="525"/>
      <c r="E87" s="525"/>
      <c r="F87" s="504" t="s">
        <v>265</v>
      </c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523"/>
      <c r="AA87" s="523"/>
      <c r="AB87" s="523"/>
      <c r="AC87" s="579"/>
      <c r="AD87" s="586">
        <v>2</v>
      </c>
      <c r="AE87" s="587"/>
      <c r="AF87" s="570">
        <v>5</v>
      </c>
      <c r="AG87" s="678"/>
      <c r="AH87" s="628"/>
      <c r="AI87" s="678"/>
      <c r="AJ87" s="629"/>
      <c r="AK87" s="630">
        <v>72</v>
      </c>
      <c r="AL87" s="679"/>
      <c r="AM87" s="632">
        <v>32</v>
      </c>
      <c r="AN87" s="632"/>
      <c r="AO87" s="632">
        <v>32</v>
      </c>
      <c r="AP87" s="632"/>
      <c r="AQ87" s="632"/>
      <c r="AR87" s="632"/>
      <c r="AS87" s="632"/>
      <c r="AT87" s="632"/>
      <c r="AU87" s="632"/>
      <c r="AV87" s="632"/>
      <c r="AW87" s="711">
        <v>40</v>
      </c>
      <c r="AX87" s="712"/>
      <c r="AY87" s="592"/>
    </row>
    <row r="88" spans="1:51" s="158" customFormat="1" ht="12.75">
      <c r="A88" s="212"/>
      <c r="B88" s="502">
        <v>33</v>
      </c>
      <c r="C88" s="503" t="s">
        <v>263</v>
      </c>
      <c r="D88" s="525"/>
      <c r="E88" s="525"/>
      <c r="F88" s="504" t="s">
        <v>266</v>
      </c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523"/>
      <c r="AB88" s="523"/>
      <c r="AC88" s="579"/>
      <c r="AD88" s="586">
        <v>2</v>
      </c>
      <c r="AE88" s="587"/>
      <c r="AF88" s="570">
        <v>1</v>
      </c>
      <c r="AG88" s="678"/>
      <c r="AH88" s="628"/>
      <c r="AI88" s="678"/>
      <c r="AJ88" s="629"/>
      <c r="AK88" s="630">
        <v>72</v>
      </c>
      <c r="AL88" s="679"/>
      <c r="AM88" s="632">
        <v>36</v>
      </c>
      <c r="AN88" s="632"/>
      <c r="AO88" s="632">
        <v>36</v>
      </c>
      <c r="AP88" s="632"/>
      <c r="AQ88" s="632"/>
      <c r="AR88" s="632"/>
      <c r="AS88" s="632"/>
      <c r="AT88" s="632"/>
      <c r="AU88" s="632"/>
      <c r="AV88" s="632"/>
      <c r="AW88" s="711">
        <v>36</v>
      </c>
      <c r="AX88" s="712"/>
      <c r="AY88" s="592"/>
    </row>
    <row r="89" spans="1:51" s="158" customFormat="1" ht="12.75">
      <c r="A89" s="212"/>
      <c r="B89" s="502">
        <v>34</v>
      </c>
      <c r="C89" s="503" t="s">
        <v>263</v>
      </c>
      <c r="D89" s="525"/>
      <c r="E89" s="525"/>
      <c r="F89" s="504" t="s">
        <v>267</v>
      </c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79"/>
      <c r="AD89" s="586">
        <v>2</v>
      </c>
      <c r="AE89" s="587"/>
      <c r="AF89" s="570">
        <v>1</v>
      </c>
      <c r="AG89" s="678"/>
      <c r="AH89" s="628"/>
      <c r="AI89" s="678"/>
      <c r="AJ89" s="629"/>
      <c r="AK89" s="630">
        <v>72</v>
      </c>
      <c r="AL89" s="679"/>
      <c r="AM89" s="632">
        <f>SUM(AO89:AV89)</f>
        <v>36</v>
      </c>
      <c r="AN89" s="632"/>
      <c r="AO89" s="632">
        <v>36</v>
      </c>
      <c r="AP89" s="632"/>
      <c r="AQ89" s="632"/>
      <c r="AR89" s="632"/>
      <c r="AS89" s="632"/>
      <c r="AT89" s="632"/>
      <c r="AU89" s="632"/>
      <c r="AV89" s="632"/>
      <c r="AW89" s="711">
        <v>36</v>
      </c>
      <c r="AX89" s="712"/>
      <c r="AY89" s="592"/>
    </row>
    <row r="90" spans="1:51" s="158" customFormat="1" ht="12.75">
      <c r="A90" s="212"/>
      <c r="B90" s="502">
        <v>35</v>
      </c>
      <c r="C90" s="503" t="s">
        <v>263</v>
      </c>
      <c r="D90" s="525"/>
      <c r="E90" s="525"/>
      <c r="F90" s="504" t="s">
        <v>268</v>
      </c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79"/>
      <c r="AD90" s="586">
        <v>2</v>
      </c>
      <c r="AE90" s="587"/>
      <c r="AF90" s="570">
        <v>3</v>
      </c>
      <c r="AG90" s="678"/>
      <c r="AH90" s="628"/>
      <c r="AI90" s="678"/>
      <c r="AJ90" s="629"/>
      <c r="AK90" s="630">
        <v>72</v>
      </c>
      <c r="AL90" s="679"/>
      <c r="AM90" s="632">
        <v>32</v>
      </c>
      <c r="AN90" s="632"/>
      <c r="AO90" s="632">
        <v>32</v>
      </c>
      <c r="AP90" s="632"/>
      <c r="AQ90" s="632"/>
      <c r="AR90" s="632"/>
      <c r="AS90" s="632"/>
      <c r="AT90" s="632"/>
      <c r="AU90" s="632"/>
      <c r="AV90" s="632"/>
      <c r="AW90" s="711">
        <v>40</v>
      </c>
      <c r="AX90" s="712"/>
      <c r="AY90" s="592"/>
    </row>
    <row r="91" spans="1:256" s="158" customFormat="1" ht="12.75">
      <c r="A91" s="212"/>
      <c r="B91" s="502"/>
      <c r="C91" s="499" t="s">
        <v>269</v>
      </c>
      <c r="D91" s="523"/>
      <c r="E91" s="523"/>
      <c r="F91" s="501" t="s">
        <v>270</v>
      </c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79"/>
      <c r="AD91" s="737">
        <v>2</v>
      </c>
      <c r="AE91" s="738"/>
      <c r="AF91" s="570"/>
      <c r="AG91" s="665"/>
      <c r="AH91" s="628"/>
      <c r="AI91" s="665"/>
      <c r="AJ91" s="629"/>
      <c r="AK91" s="662">
        <v>400</v>
      </c>
      <c r="AL91" s="663"/>
      <c r="AM91" s="676"/>
      <c r="AN91" s="680"/>
      <c r="AO91" s="691"/>
      <c r="AP91" s="691"/>
      <c r="AQ91" s="691"/>
      <c r="AR91" s="691"/>
      <c r="AS91" s="691"/>
      <c r="AT91" s="691"/>
      <c r="AU91" s="691"/>
      <c r="AV91" s="691"/>
      <c r="AW91" s="691"/>
      <c r="AX91" s="691"/>
      <c r="AY91" s="592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  <c r="FF91" s="160"/>
      <c r="FG91" s="160"/>
      <c r="FH91" s="160"/>
      <c r="FI91" s="160"/>
      <c r="FJ91" s="160"/>
      <c r="FK91" s="160"/>
      <c r="FL91" s="160"/>
      <c r="FM91" s="160"/>
      <c r="FN91" s="160"/>
      <c r="FO91" s="160"/>
      <c r="FP91" s="160"/>
      <c r="FQ91" s="160"/>
      <c r="FR91" s="160"/>
      <c r="FS91" s="160"/>
      <c r="FT91" s="160"/>
      <c r="FU91" s="160"/>
      <c r="FV91" s="160"/>
      <c r="FW91" s="160"/>
      <c r="FX91" s="160"/>
      <c r="FY91" s="160"/>
      <c r="FZ91" s="160"/>
      <c r="GA91" s="160"/>
      <c r="GB91" s="160"/>
      <c r="GC91" s="160"/>
      <c r="GD91" s="160"/>
      <c r="GE91" s="160"/>
      <c r="GF91" s="160"/>
      <c r="GG91" s="160"/>
      <c r="GH91" s="160"/>
      <c r="GI91" s="160"/>
      <c r="GJ91" s="160"/>
      <c r="GK91" s="160"/>
      <c r="GL91" s="160"/>
      <c r="GM91" s="160"/>
      <c r="GN91" s="160"/>
      <c r="GO91" s="160"/>
      <c r="GP91" s="160"/>
      <c r="GQ91" s="160"/>
      <c r="GR91" s="160"/>
      <c r="GS91" s="160"/>
      <c r="GT91" s="160"/>
      <c r="GU91" s="160"/>
      <c r="GV91" s="160"/>
      <c r="GW91" s="160"/>
      <c r="GX91" s="160"/>
      <c r="GY91" s="160"/>
      <c r="GZ91" s="160"/>
      <c r="HA91" s="160"/>
      <c r="HB91" s="160"/>
      <c r="HC91" s="160"/>
      <c r="HD91" s="160"/>
      <c r="HE91" s="160"/>
      <c r="HF91" s="160"/>
      <c r="HG91" s="160"/>
      <c r="HH91" s="160"/>
      <c r="HI91" s="160"/>
      <c r="HJ91" s="160"/>
      <c r="HK91" s="160"/>
      <c r="HL91" s="160"/>
      <c r="HM91" s="160"/>
      <c r="HN91" s="160"/>
      <c r="HO91" s="160"/>
      <c r="HP91" s="160"/>
      <c r="HQ91" s="160"/>
      <c r="HR91" s="160"/>
      <c r="HS91" s="160"/>
      <c r="HT91" s="160"/>
      <c r="HU91" s="160"/>
      <c r="HV91" s="160"/>
      <c r="HW91" s="160"/>
      <c r="HX91" s="160"/>
      <c r="HY91" s="160"/>
      <c r="HZ91" s="160"/>
      <c r="IA91" s="160"/>
      <c r="IB91" s="160"/>
      <c r="IC91" s="160"/>
      <c r="ID91" s="160"/>
      <c r="IE91" s="160"/>
      <c r="IF91" s="160"/>
      <c r="IG91" s="160"/>
      <c r="IU91" s="160"/>
      <c r="IV91" s="160"/>
    </row>
    <row r="92" spans="1:256" s="158" customFormat="1" ht="13.5">
      <c r="A92" s="212"/>
      <c r="B92" s="502">
        <v>36</v>
      </c>
      <c r="C92" s="503" t="s">
        <v>269</v>
      </c>
      <c r="D92" s="522"/>
      <c r="E92" s="522"/>
      <c r="F92" s="504" t="s">
        <v>271</v>
      </c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79"/>
      <c r="AD92" s="580">
        <v>2</v>
      </c>
      <c r="AE92" s="581"/>
      <c r="AF92" s="570"/>
      <c r="AG92" s="665"/>
      <c r="AH92" s="666" t="s">
        <v>219</v>
      </c>
      <c r="AI92" s="667"/>
      <c r="AJ92" s="629"/>
      <c r="AK92" s="670">
        <v>400</v>
      </c>
      <c r="AL92" s="672"/>
      <c r="AM92" s="673"/>
      <c r="AN92" s="668"/>
      <c r="AO92" s="669"/>
      <c r="AP92" s="669"/>
      <c r="AQ92" s="669"/>
      <c r="AR92" s="669"/>
      <c r="AS92" s="669"/>
      <c r="AT92" s="669"/>
      <c r="AU92" s="669"/>
      <c r="AV92" s="669"/>
      <c r="AW92" s="669"/>
      <c r="AX92" s="669"/>
      <c r="AY92" s="592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/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60"/>
      <c r="FG92" s="160"/>
      <c r="FH92" s="160"/>
      <c r="FI92" s="160"/>
      <c r="FJ92" s="160"/>
      <c r="FK92" s="160"/>
      <c r="FL92" s="160"/>
      <c r="FM92" s="160"/>
      <c r="FN92" s="160"/>
      <c r="FO92" s="160"/>
      <c r="FP92" s="160"/>
      <c r="FQ92" s="160"/>
      <c r="FR92" s="160"/>
      <c r="FS92" s="160"/>
      <c r="FT92" s="160"/>
      <c r="FU92" s="160"/>
      <c r="FV92" s="160"/>
      <c r="FW92" s="160"/>
      <c r="FX92" s="160"/>
      <c r="FY92" s="160"/>
      <c r="FZ92" s="160"/>
      <c r="GA92" s="160"/>
      <c r="GB92" s="160"/>
      <c r="GC92" s="160"/>
      <c r="GD92" s="160"/>
      <c r="GE92" s="160"/>
      <c r="GF92" s="160"/>
      <c r="GG92" s="160"/>
      <c r="GH92" s="160"/>
      <c r="GI92" s="160"/>
      <c r="GJ92" s="160"/>
      <c r="GK92" s="160"/>
      <c r="GL92" s="160"/>
      <c r="GM92" s="160"/>
      <c r="GN92" s="160"/>
      <c r="GO92" s="160"/>
      <c r="GP92" s="160"/>
      <c r="GQ92" s="160"/>
      <c r="GR92" s="160"/>
      <c r="GS92" s="160"/>
      <c r="GT92" s="160"/>
      <c r="GU92" s="160"/>
      <c r="GV92" s="160"/>
      <c r="GW92" s="160"/>
      <c r="GX92" s="160"/>
      <c r="GY92" s="160"/>
      <c r="GZ92" s="160"/>
      <c r="HA92" s="160"/>
      <c r="HB92" s="160"/>
      <c r="HC92" s="160"/>
      <c r="HD92" s="160"/>
      <c r="HE92" s="160"/>
      <c r="HF92" s="160"/>
      <c r="HG92" s="160"/>
      <c r="HH92" s="160"/>
      <c r="HI92" s="160"/>
      <c r="HJ92" s="160"/>
      <c r="HK92" s="160"/>
      <c r="HL92" s="160"/>
      <c r="HM92" s="160"/>
      <c r="HN92" s="160"/>
      <c r="HO92" s="160"/>
      <c r="HP92" s="160"/>
      <c r="HQ92" s="160"/>
      <c r="HR92" s="160"/>
      <c r="HS92" s="160"/>
      <c r="HT92" s="160"/>
      <c r="HU92" s="160"/>
      <c r="HV92" s="160"/>
      <c r="HW92" s="160"/>
      <c r="HX92" s="160"/>
      <c r="HY92" s="160"/>
      <c r="HZ92" s="160"/>
      <c r="IA92" s="160"/>
      <c r="IB92" s="160"/>
      <c r="IC92" s="160"/>
      <c r="ID92" s="160"/>
      <c r="IE92" s="160"/>
      <c r="IF92" s="160"/>
      <c r="IG92" s="160"/>
      <c r="IU92" s="160"/>
      <c r="IV92" s="160"/>
    </row>
    <row r="93" spans="2:51" s="157" customFormat="1" ht="12" customHeight="1">
      <c r="B93" s="498"/>
      <c r="C93" s="499" t="s">
        <v>272</v>
      </c>
      <c r="D93" s="524"/>
      <c r="E93" s="524"/>
      <c r="F93" s="501" t="s">
        <v>273</v>
      </c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83"/>
      <c r="AD93" s="584">
        <v>12</v>
      </c>
      <c r="AE93" s="585"/>
      <c r="AF93" s="567"/>
      <c r="AG93" s="623"/>
      <c r="AH93" s="624"/>
      <c r="AI93" s="623"/>
      <c r="AJ93" s="625"/>
      <c r="AK93" s="578">
        <f>SUM(AM93,AW93)</f>
        <v>432</v>
      </c>
      <c r="AL93" s="623"/>
      <c r="AM93" s="626">
        <f aca="true" t="shared" si="1" ref="AM92:AM101">SUM(AO93:AV93)</f>
        <v>0</v>
      </c>
      <c r="AN93" s="626"/>
      <c r="AO93" s="626">
        <v>0</v>
      </c>
      <c r="AP93" s="626"/>
      <c r="AQ93" s="624">
        <v>0</v>
      </c>
      <c r="AR93" s="623"/>
      <c r="AS93" s="626"/>
      <c r="AT93" s="626"/>
      <c r="AU93" s="626"/>
      <c r="AV93" s="626"/>
      <c r="AW93" s="567">
        <v>432</v>
      </c>
      <c r="AX93" s="710"/>
      <c r="AY93" s="596"/>
    </row>
    <row r="94" spans="1:51" s="158" customFormat="1" ht="12.75">
      <c r="A94" s="212"/>
      <c r="B94" s="502">
        <v>37</v>
      </c>
      <c r="C94" s="503" t="s">
        <v>274</v>
      </c>
      <c r="D94" s="524"/>
      <c r="E94" s="524"/>
      <c r="F94" s="504" t="s">
        <v>275</v>
      </c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83"/>
      <c r="AD94" s="586">
        <v>6</v>
      </c>
      <c r="AE94" s="587"/>
      <c r="AF94" s="628" t="s">
        <v>276</v>
      </c>
      <c r="AG94" s="678"/>
      <c r="AH94" s="628"/>
      <c r="AI94" s="678"/>
      <c r="AJ94" s="629"/>
      <c r="AK94" s="630">
        <f>SUM(AM94,AW94)</f>
        <v>216</v>
      </c>
      <c r="AL94" s="679"/>
      <c r="AM94" s="632">
        <f t="shared" si="1"/>
        <v>0</v>
      </c>
      <c r="AN94" s="632"/>
      <c r="AO94" s="632">
        <v>0</v>
      </c>
      <c r="AP94" s="632"/>
      <c r="AQ94" s="632">
        <v>0</v>
      </c>
      <c r="AR94" s="632"/>
      <c r="AS94" s="632"/>
      <c r="AT94" s="632"/>
      <c r="AU94" s="632"/>
      <c r="AV94" s="632"/>
      <c r="AW94" s="711">
        <v>216</v>
      </c>
      <c r="AX94" s="712"/>
      <c r="AY94" s="592"/>
    </row>
    <row r="95" spans="1:51" s="158" customFormat="1" ht="12.75">
      <c r="A95" s="212"/>
      <c r="B95" s="502">
        <v>38</v>
      </c>
      <c r="C95" s="503" t="s">
        <v>274</v>
      </c>
      <c r="D95" s="524"/>
      <c r="E95" s="524"/>
      <c r="F95" s="504" t="s">
        <v>277</v>
      </c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83"/>
      <c r="AD95" s="586">
        <v>6</v>
      </c>
      <c r="AE95" s="587"/>
      <c r="AF95" s="628" t="s">
        <v>278</v>
      </c>
      <c r="AG95" s="678"/>
      <c r="AH95" s="628"/>
      <c r="AI95" s="678"/>
      <c r="AJ95" s="629"/>
      <c r="AK95" s="630">
        <f>SUM(AM95,AW95)</f>
        <v>216</v>
      </c>
      <c r="AL95" s="679"/>
      <c r="AM95" s="632">
        <f t="shared" si="1"/>
        <v>0</v>
      </c>
      <c r="AN95" s="632"/>
      <c r="AO95" s="632">
        <v>0</v>
      </c>
      <c r="AP95" s="632"/>
      <c r="AQ95" s="632">
        <v>0</v>
      </c>
      <c r="AR95" s="632"/>
      <c r="AS95" s="632"/>
      <c r="AT95" s="632"/>
      <c r="AU95" s="632"/>
      <c r="AV95" s="632"/>
      <c r="AW95" s="711">
        <v>216</v>
      </c>
      <c r="AX95" s="712"/>
      <c r="AY95" s="592"/>
    </row>
    <row r="96" spans="2:51" s="157" customFormat="1" ht="12" customHeight="1">
      <c r="B96" s="498"/>
      <c r="C96" s="499" t="s">
        <v>279</v>
      </c>
      <c r="D96" s="501"/>
      <c r="E96" s="501"/>
      <c r="F96" s="501" t="s">
        <v>280</v>
      </c>
      <c r="G96" s="501"/>
      <c r="H96" s="501"/>
      <c r="I96" s="501"/>
      <c r="J96" s="501"/>
      <c r="K96" s="501"/>
      <c r="L96" s="501"/>
      <c r="M96" s="501"/>
      <c r="N96" s="501"/>
      <c r="O96" s="501"/>
      <c r="P96" s="501"/>
      <c r="Q96" s="501"/>
      <c r="R96" s="501"/>
      <c r="S96" s="501"/>
      <c r="T96" s="501"/>
      <c r="U96" s="501"/>
      <c r="V96" s="501"/>
      <c r="W96" s="501"/>
      <c r="X96" s="501"/>
      <c r="Y96" s="501"/>
      <c r="Z96" s="501"/>
      <c r="AA96" s="501"/>
      <c r="AB96" s="501"/>
      <c r="AC96" s="739"/>
      <c r="AD96" s="584">
        <v>12</v>
      </c>
      <c r="AE96" s="585"/>
      <c r="AF96" s="578"/>
      <c r="AG96" s="623"/>
      <c r="AH96" s="624"/>
      <c r="AI96" s="623"/>
      <c r="AJ96" s="625"/>
      <c r="AK96" s="578">
        <v>432</v>
      </c>
      <c r="AL96" s="623"/>
      <c r="AM96" s="624">
        <f t="shared" si="1"/>
        <v>0</v>
      </c>
      <c r="AN96" s="623"/>
      <c r="AO96" s="624">
        <v>0</v>
      </c>
      <c r="AP96" s="623"/>
      <c r="AQ96" s="624">
        <v>0</v>
      </c>
      <c r="AR96" s="623"/>
      <c r="AS96" s="624"/>
      <c r="AT96" s="623"/>
      <c r="AU96" s="624"/>
      <c r="AV96" s="623"/>
      <c r="AW96" s="624">
        <v>432</v>
      </c>
      <c r="AX96" s="710"/>
      <c r="AY96" s="596"/>
    </row>
    <row r="97" spans="2:51" s="157" customFormat="1" ht="12" customHeight="1">
      <c r="B97" s="498"/>
      <c r="C97" s="499" t="s">
        <v>281</v>
      </c>
      <c r="D97" s="501"/>
      <c r="E97" s="501"/>
      <c r="F97" s="501" t="s">
        <v>282</v>
      </c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  <c r="AA97" s="501"/>
      <c r="AB97" s="501"/>
      <c r="AC97" s="739"/>
      <c r="AD97" s="584">
        <v>9</v>
      </c>
      <c r="AE97" s="585"/>
      <c r="AF97" s="578"/>
      <c r="AG97" s="623"/>
      <c r="AH97" s="624"/>
      <c r="AI97" s="623"/>
      <c r="AJ97" s="625"/>
      <c r="AK97" s="578">
        <v>324</v>
      </c>
      <c r="AL97" s="623"/>
      <c r="AM97" s="624">
        <f t="shared" si="1"/>
        <v>0</v>
      </c>
      <c r="AN97" s="623"/>
      <c r="AO97" s="624">
        <v>0</v>
      </c>
      <c r="AP97" s="623"/>
      <c r="AQ97" s="624">
        <v>0</v>
      </c>
      <c r="AR97" s="623"/>
      <c r="AS97" s="624"/>
      <c r="AT97" s="623"/>
      <c r="AU97" s="624"/>
      <c r="AV97" s="623"/>
      <c r="AW97" s="624">
        <v>324</v>
      </c>
      <c r="AX97" s="710"/>
      <c r="AY97" s="596"/>
    </row>
    <row r="98" spans="1:51" s="158" customFormat="1" ht="12.75">
      <c r="A98" s="212"/>
      <c r="B98" s="502">
        <v>39</v>
      </c>
      <c r="C98" s="503" t="s">
        <v>281</v>
      </c>
      <c r="D98" s="504"/>
      <c r="E98" s="504"/>
      <c r="F98" s="504" t="s">
        <v>283</v>
      </c>
      <c r="G98" s="504"/>
      <c r="H98" s="504"/>
      <c r="I98" s="504"/>
      <c r="J98" s="504"/>
      <c r="K98" s="504"/>
      <c r="L98" s="504"/>
      <c r="M98" s="504"/>
      <c r="N98" s="504"/>
      <c r="O98" s="504"/>
      <c r="P98" s="504"/>
      <c r="Q98" s="504"/>
      <c r="R98" s="504"/>
      <c r="S98" s="504"/>
      <c r="T98" s="504"/>
      <c r="U98" s="504"/>
      <c r="V98" s="504"/>
      <c r="W98" s="504"/>
      <c r="X98" s="504"/>
      <c r="Y98" s="504"/>
      <c r="Z98" s="504"/>
      <c r="AA98" s="504"/>
      <c r="AB98" s="504"/>
      <c r="AC98" s="740"/>
      <c r="AD98" s="586">
        <v>9</v>
      </c>
      <c r="AE98" s="587"/>
      <c r="AF98" s="570">
        <v>6</v>
      </c>
      <c r="AG98" s="742"/>
      <c r="AH98" s="628"/>
      <c r="AI98" s="742"/>
      <c r="AJ98" s="629"/>
      <c r="AK98" s="570">
        <v>324</v>
      </c>
      <c r="AL98" s="742"/>
      <c r="AM98" s="628">
        <f t="shared" si="1"/>
        <v>0</v>
      </c>
      <c r="AN98" s="742"/>
      <c r="AO98" s="628">
        <v>0</v>
      </c>
      <c r="AP98" s="742"/>
      <c r="AQ98" s="628">
        <v>0</v>
      </c>
      <c r="AR98" s="742"/>
      <c r="AS98" s="628"/>
      <c r="AT98" s="742"/>
      <c r="AU98" s="628"/>
      <c r="AV98" s="742"/>
      <c r="AW98" s="628">
        <v>324</v>
      </c>
      <c r="AX98" s="749"/>
      <c r="AY98" s="592"/>
    </row>
    <row r="99" spans="2:51" s="157" customFormat="1" ht="12" customHeight="1">
      <c r="B99" s="498"/>
      <c r="C99" s="499" t="s">
        <v>284</v>
      </c>
      <c r="D99" s="501"/>
      <c r="E99" s="501"/>
      <c r="F99" s="501" t="s">
        <v>285</v>
      </c>
      <c r="G99" s="501"/>
      <c r="H99" s="501"/>
      <c r="I99" s="501"/>
      <c r="J99" s="501"/>
      <c r="K99" s="501"/>
      <c r="L99" s="501"/>
      <c r="M99" s="501"/>
      <c r="N99" s="501"/>
      <c r="O99" s="501"/>
      <c r="P99" s="501"/>
      <c r="Q99" s="501"/>
      <c r="R99" s="501"/>
      <c r="S99" s="501"/>
      <c r="T99" s="501"/>
      <c r="U99" s="501"/>
      <c r="V99" s="501"/>
      <c r="W99" s="501"/>
      <c r="X99" s="501"/>
      <c r="Y99" s="501"/>
      <c r="Z99" s="501"/>
      <c r="AA99" s="501"/>
      <c r="AB99" s="501"/>
      <c r="AC99" s="739"/>
      <c r="AD99" s="584">
        <v>3</v>
      </c>
      <c r="AE99" s="585"/>
      <c r="AF99" s="578"/>
      <c r="AG99" s="623"/>
      <c r="AH99" s="624"/>
      <c r="AI99" s="623"/>
      <c r="AJ99" s="625"/>
      <c r="AK99" s="578">
        <v>108</v>
      </c>
      <c r="AL99" s="623"/>
      <c r="AM99" s="624">
        <f t="shared" si="1"/>
        <v>0</v>
      </c>
      <c r="AN99" s="623"/>
      <c r="AO99" s="624">
        <v>0</v>
      </c>
      <c r="AP99" s="623"/>
      <c r="AQ99" s="624">
        <v>0</v>
      </c>
      <c r="AR99" s="623"/>
      <c r="AS99" s="624"/>
      <c r="AT99" s="623"/>
      <c r="AU99" s="624"/>
      <c r="AV99" s="623"/>
      <c r="AW99" s="624">
        <v>108</v>
      </c>
      <c r="AX99" s="710"/>
      <c r="AY99" s="596"/>
    </row>
    <row r="100" spans="1:51" s="158" customFormat="1" ht="12.75">
      <c r="A100" s="212"/>
      <c r="B100" s="502">
        <v>40</v>
      </c>
      <c r="C100" s="503" t="s">
        <v>286</v>
      </c>
      <c r="D100" s="504"/>
      <c r="E100" s="504"/>
      <c r="F100" s="504" t="s">
        <v>287</v>
      </c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740"/>
      <c r="AD100" s="586">
        <v>2</v>
      </c>
      <c r="AE100" s="587"/>
      <c r="AF100" s="570">
        <v>6</v>
      </c>
      <c r="AG100" s="742"/>
      <c r="AH100" s="628"/>
      <c r="AI100" s="742"/>
      <c r="AJ100" s="629"/>
      <c r="AK100" s="570">
        <v>72</v>
      </c>
      <c r="AL100" s="742"/>
      <c r="AM100" s="628">
        <f t="shared" si="1"/>
        <v>0</v>
      </c>
      <c r="AN100" s="742"/>
      <c r="AO100" s="628">
        <v>0</v>
      </c>
      <c r="AP100" s="742"/>
      <c r="AQ100" s="628">
        <v>0</v>
      </c>
      <c r="AR100" s="742"/>
      <c r="AS100" s="628"/>
      <c r="AT100" s="742"/>
      <c r="AU100" s="628"/>
      <c r="AV100" s="742"/>
      <c r="AW100" s="628">
        <v>72</v>
      </c>
      <c r="AX100" s="749"/>
      <c r="AY100" s="592"/>
    </row>
    <row r="101" spans="2:51" s="158" customFormat="1" ht="13.5">
      <c r="B101" s="502">
        <v>41</v>
      </c>
      <c r="C101" s="503" t="s">
        <v>286</v>
      </c>
      <c r="D101" s="504"/>
      <c r="E101" s="504"/>
      <c r="F101" s="504" t="s">
        <v>288</v>
      </c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4"/>
      <c r="R101" s="504"/>
      <c r="S101" s="504"/>
      <c r="T101" s="504"/>
      <c r="U101" s="504"/>
      <c r="V101" s="504"/>
      <c r="W101" s="504"/>
      <c r="X101" s="504"/>
      <c r="Y101" s="504"/>
      <c r="Z101" s="504"/>
      <c r="AA101" s="504"/>
      <c r="AB101" s="504"/>
      <c r="AC101" s="740"/>
      <c r="AD101" s="586">
        <v>1</v>
      </c>
      <c r="AE101" s="587"/>
      <c r="AF101" s="570">
        <v>6</v>
      </c>
      <c r="AG101" s="742"/>
      <c r="AH101" s="628"/>
      <c r="AI101" s="742"/>
      <c r="AJ101" s="629"/>
      <c r="AK101" s="570">
        <v>36</v>
      </c>
      <c r="AL101" s="742"/>
      <c r="AM101" s="628">
        <f t="shared" si="1"/>
        <v>0</v>
      </c>
      <c r="AN101" s="742"/>
      <c r="AO101" s="628">
        <v>0</v>
      </c>
      <c r="AP101" s="742"/>
      <c r="AQ101" s="628">
        <v>0</v>
      </c>
      <c r="AR101" s="742"/>
      <c r="AS101" s="628"/>
      <c r="AT101" s="742"/>
      <c r="AU101" s="628"/>
      <c r="AV101" s="742"/>
      <c r="AW101" s="628">
        <v>36</v>
      </c>
      <c r="AX101" s="749"/>
      <c r="AY101" s="592"/>
    </row>
    <row r="102" spans="2:51" s="159" customFormat="1" ht="6.75" customHeight="1">
      <c r="B102" s="509"/>
      <c r="C102" s="510"/>
      <c r="D102" s="511"/>
      <c r="E102" s="511"/>
      <c r="F102" s="511"/>
      <c r="G102" s="511"/>
      <c r="H102" s="511"/>
      <c r="I102" s="511"/>
      <c r="J102" s="511"/>
      <c r="K102" s="511"/>
      <c r="L102" s="511"/>
      <c r="M102" s="511"/>
      <c r="N102" s="511"/>
      <c r="O102" s="511"/>
      <c r="P102" s="511"/>
      <c r="Q102" s="539"/>
      <c r="R102" s="511"/>
      <c r="S102" s="511"/>
      <c r="T102" s="511"/>
      <c r="U102" s="511"/>
      <c r="V102" s="511"/>
      <c r="W102" s="511"/>
      <c r="X102" s="511"/>
      <c r="Y102" s="511"/>
      <c r="Z102" s="511"/>
      <c r="AA102" s="511"/>
      <c r="AB102" s="511"/>
      <c r="AC102" s="511"/>
      <c r="AD102" s="511"/>
      <c r="AE102" s="511"/>
      <c r="AF102" s="539"/>
      <c r="AG102" s="511"/>
      <c r="AH102" s="511"/>
      <c r="AI102" s="511"/>
      <c r="AJ102" s="511"/>
      <c r="AK102" s="511"/>
      <c r="AL102" s="511"/>
      <c r="AM102" s="511"/>
      <c r="AN102" s="511"/>
      <c r="AO102" s="511"/>
      <c r="AP102" s="511"/>
      <c r="AQ102" s="511"/>
      <c r="AR102" s="511"/>
      <c r="AS102" s="511"/>
      <c r="AT102" s="511"/>
      <c r="AU102" s="539"/>
      <c r="AV102" s="511"/>
      <c r="AW102" s="511"/>
      <c r="AX102" s="511"/>
      <c r="AY102" s="453"/>
    </row>
    <row r="103" spans="2:51" s="158" customFormat="1" ht="12.75">
      <c r="B103" s="512"/>
      <c r="C103" s="513" t="s">
        <v>108</v>
      </c>
      <c r="D103" s="514"/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40" t="s">
        <v>109</v>
      </c>
      <c r="S103" s="541"/>
      <c r="T103" s="541"/>
      <c r="U103" s="541"/>
      <c r="V103" s="541"/>
      <c r="W103" s="541"/>
      <c r="X103" s="541"/>
      <c r="Y103" s="541"/>
      <c r="Z103" s="541"/>
      <c r="AA103" s="573"/>
      <c r="AB103" s="574"/>
      <c r="AC103" s="574"/>
      <c r="AD103" s="574"/>
      <c r="AE103" s="574"/>
      <c r="AF103" s="574"/>
      <c r="AG103" s="574"/>
      <c r="AH103" s="574"/>
      <c r="AI103" s="574"/>
      <c r="AJ103" s="638"/>
      <c r="AK103" s="639">
        <v>7564</v>
      </c>
      <c r="AL103" s="640"/>
      <c r="AM103" s="641">
        <v>3360</v>
      </c>
      <c r="AN103" s="642"/>
      <c r="AO103" s="641">
        <v>1800</v>
      </c>
      <c r="AP103" s="642"/>
      <c r="AQ103" s="641">
        <v>424</v>
      </c>
      <c r="AR103" s="642"/>
      <c r="AS103" s="641"/>
      <c r="AT103" s="642"/>
      <c r="AU103" s="641">
        <v>1416</v>
      </c>
      <c r="AV103" s="642"/>
      <c r="AW103" s="641">
        <v>3804</v>
      </c>
      <c r="AX103" s="714"/>
      <c r="AY103" s="592"/>
    </row>
    <row r="104" spans="2:51" ht="12.75">
      <c r="B104" s="515"/>
      <c r="C104" s="516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42" t="s">
        <v>110</v>
      </c>
      <c r="S104" s="458"/>
      <c r="T104" s="458"/>
      <c r="U104" s="458"/>
      <c r="V104" s="458"/>
      <c r="W104" s="458"/>
      <c r="X104" s="458"/>
      <c r="Y104" s="458"/>
      <c r="Z104" s="458"/>
      <c r="AA104" s="453"/>
      <c r="AB104" s="458"/>
      <c r="AC104" s="458"/>
      <c r="AD104" s="458"/>
      <c r="AE104" s="458"/>
      <c r="AF104" s="458"/>
      <c r="AG104" s="458"/>
      <c r="AH104" s="458"/>
      <c r="AI104" s="458"/>
      <c r="AJ104" s="458"/>
      <c r="AK104" s="643">
        <v>7164</v>
      </c>
      <c r="AL104" s="644"/>
      <c r="AM104" s="645">
        <v>3360</v>
      </c>
      <c r="AN104" s="646"/>
      <c r="AO104" s="645">
        <v>1800</v>
      </c>
      <c r="AP104" s="646"/>
      <c r="AQ104" s="645">
        <v>144</v>
      </c>
      <c r="AR104" s="646"/>
      <c r="AS104" s="645"/>
      <c r="AT104" s="646"/>
      <c r="AU104" s="645">
        <v>1416</v>
      </c>
      <c r="AV104" s="646"/>
      <c r="AW104" s="645">
        <v>3804</v>
      </c>
      <c r="AX104" s="715"/>
      <c r="AY104" s="452"/>
    </row>
    <row r="105" spans="2:51" ht="12.75">
      <c r="B105" s="515"/>
      <c r="C105" s="516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43" t="s">
        <v>211</v>
      </c>
      <c r="S105" s="543"/>
      <c r="T105" s="543"/>
      <c r="U105" s="543"/>
      <c r="V105" s="543"/>
      <c r="W105" s="543"/>
      <c r="X105" s="543"/>
      <c r="Y105" s="543"/>
      <c r="Z105" s="543"/>
      <c r="AA105" s="543"/>
      <c r="AB105" s="543"/>
      <c r="AC105" s="543"/>
      <c r="AD105" s="458"/>
      <c r="AE105" s="458"/>
      <c r="AF105" s="458"/>
      <c r="AG105" s="458"/>
      <c r="AH105" s="458"/>
      <c r="AI105" s="458"/>
      <c r="AJ105" s="458"/>
      <c r="AK105" s="643"/>
      <c r="AL105" s="644"/>
      <c r="AM105" s="647"/>
      <c r="AN105" s="646"/>
      <c r="AO105" s="647"/>
      <c r="AP105" s="646"/>
      <c r="AQ105" s="647"/>
      <c r="AR105" s="646"/>
      <c r="AS105" s="647"/>
      <c r="AT105" s="646"/>
      <c r="AU105" s="647"/>
      <c r="AV105" s="646"/>
      <c r="AW105" s="647"/>
      <c r="AX105" s="646"/>
      <c r="AY105" s="452"/>
    </row>
    <row r="106" spans="2:51" ht="13.5">
      <c r="B106" s="515"/>
      <c r="C106" s="516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42" t="s">
        <v>212</v>
      </c>
      <c r="S106" s="458"/>
      <c r="T106" s="458"/>
      <c r="U106" s="458"/>
      <c r="V106" s="458"/>
      <c r="W106" s="458"/>
      <c r="X106" s="458"/>
      <c r="Y106" s="458"/>
      <c r="Z106" s="458"/>
      <c r="AA106" s="453"/>
      <c r="AB106" s="458"/>
      <c r="AC106" s="458"/>
      <c r="AD106" s="458"/>
      <c r="AE106" s="458"/>
      <c r="AF106" s="458"/>
      <c r="AG106" s="458"/>
      <c r="AH106" s="458"/>
      <c r="AI106" s="458"/>
      <c r="AJ106" s="458"/>
      <c r="AK106" s="648"/>
      <c r="AL106" s="649"/>
      <c r="AM106" s="650"/>
      <c r="AN106" s="651"/>
      <c r="AO106" s="650"/>
      <c r="AP106" s="651"/>
      <c r="AQ106" s="650"/>
      <c r="AR106" s="651"/>
      <c r="AS106" s="650"/>
      <c r="AT106" s="651"/>
      <c r="AU106" s="650"/>
      <c r="AV106" s="651"/>
      <c r="AW106" s="650"/>
      <c r="AX106" s="651"/>
      <c r="AY106" s="452"/>
    </row>
    <row r="107" spans="2:51" ht="12.75">
      <c r="B107" s="515"/>
      <c r="C107" s="518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42" t="s">
        <v>111</v>
      </c>
      <c r="S107" s="458"/>
      <c r="T107" s="458"/>
      <c r="U107" s="458"/>
      <c r="V107" s="458"/>
      <c r="W107" s="458"/>
      <c r="X107" s="458"/>
      <c r="Y107" s="458"/>
      <c r="Z107" s="458"/>
      <c r="AA107" s="452"/>
      <c r="AB107" s="575"/>
      <c r="AC107" s="575"/>
      <c r="AD107" s="575"/>
      <c r="AE107" s="575"/>
      <c r="AF107" s="575"/>
      <c r="AG107" s="575"/>
      <c r="AH107" s="575"/>
      <c r="AI107" s="575"/>
      <c r="AJ107" s="575"/>
      <c r="AK107" s="652"/>
      <c r="AL107" s="653"/>
      <c r="AM107" s="654"/>
      <c r="AN107" s="542"/>
      <c r="AO107" s="542"/>
      <c r="AP107" s="542"/>
      <c r="AQ107" s="542"/>
      <c r="AR107" s="542"/>
      <c r="AS107" s="542"/>
      <c r="AT107" s="542"/>
      <c r="AU107" s="542"/>
      <c r="AV107" s="542"/>
      <c r="AW107" s="542"/>
      <c r="AX107" s="750"/>
      <c r="AY107" s="452"/>
    </row>
    <row r="108" spans="1:51" ht="12.75">
      <c r="A108" s="230">
        <f>AW108</f>
        <v>201</v>
      </c>
      <c r="B108" s="515"/>
      <c r="C108" s="458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544" t="s">
        <v>113</v>
      </c>
      <c r="S108" s="458"/>
      <c r="T108" s="458"/>
      <c r="U108" s="458"/>
      <c r="V108" s="542"/>
      <c r="W108" s="458"/>
      <c r="X108" s="458"/>
      <c r="Y108" s="458"/>
      <c r="Z108" s="458"/>
      <c r="AA108" s="452"/>
      <c r="AB108" s="576"/>
      <c r="AC108" s="576"/>
      <c r="AD108" s="576"/>
      <c r="AE108" s="576"/>
      <c r="AF108" s="576"/>
      <c r="AG108" s="576"/>
      <c r="AH108" s="576"/>
      <c r="AI108" s="576"/>
      <c r="AJ108" s="576"/>
      <c r="AK108" s="655">
        <v>30</v>
      </c>
      <c r="AL108" s="656"/>
      <c r="AM108" s="657" t="s">
        <v>213</v>
      </c>
      <c r="AN108" s="542"/>
      <c r="AO108" s="542"/>
      <c r="AP108" s="542"/>
      <c r="AQ108" s="542"/>
      <c r="AR108" s="542"/>
      <c r="AS108" s="542"/>
      <c r="AT108" s="542"/>
      <c r="AU108" s="542"/>
      <c r="AV108" s="690"/>
      <c r="AW108" s="716">
        <v>201</v>
      </c>
      <c r="AX108" s="751"/>
      <c r="AY108" s="452"/>
    </row>
    <row r="109" spans="2:51" ht="13.5">
      <c r="B109" s="519"/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45" t="s">
        <v>114</v>
      </c>
      <c r="S109" s="520"/>
      <c r="T109" s="520"/>
      <c r="U109" s="520"/>
      <c r="V109" s="546"/>
      <c r="W109" s="520"/>
      <c r="X109" s="520"/>
      <c r="Y109" s="520"/>
      <c r="Z109" s="520"/>
      <c r="AA109" s="485"/>
      <c r="AB109" s="577"/>
      <c r="AC109" s="577"/>
      <c r="AD109" s="577"/>
      <c r="AE109" s="577"/>
      <c r="AF109" s="577"/>
      <c r="AG109" s="577"/>
      <c r="AH109" s="577"/>
      <c r="AI109" s="577"/>
      <c r="AJ109" s="577"/>
      <c r="AK109" s="658">
        <v>34</v>
      </c>
      <c r="AL109" s="659"/>
      <c r="AM109" s="660"/>
      <c r="AN109" s="546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752"/>
      <c r="AY109" s="452"/>
    </row>
    <row r="110" spans="2:51" ht="6.75" customHeight="1">
      <c r="B110" s="495"/>
      <c r="C110" s="496"/>
      <c r="D110" s="497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6"/>
      <c r="AE110" s="563"/>
      <c r="AF110" s="497"/>
      <c r="AG110" s="620"/>
      <c r="AH110" s="497"/>
      <c r="AI110" s="497"/>
      <c r="AJ110" s="621"/>
      <c r="AK110" s="496"/>
      <c r="AL110" s="620"/>
      <c r="AM110" s="622"/>
      <c r="AN110" s="622"/>
      <c r="AO110" s="687"/>
      <c r="AP110" s="620"/>
      <c r="AQ110" s="687"/>
      <c r="AR110" s="497"/>
      <c r="AS110" s="687"/>
      <c r="AT110" s="497"/>
      <c r="AU110" s="687"/>
      <c r="AV110" s="620"/>
      <c r="AW110" s="497"/>
      <c r="AX110" s="497"/>
      <c r="AY110" s="452"/>
    </row>
    <row r="111" spans="2:51" s="157" customFormat="1" ht="12" customHeight="1" hidden="1">
      <c r="B111" s="498"/>
      <c r="C111" s="499"/>
      <c r="D111" s="500"/>
      <c r="E111" s="500"/>
      <c r="F111" s="501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64"/>
      <c r="AD111" s="565"/>
      <c r="AE111" s="566"/>
      <c r="AF111" s="567"/>
      <c r="AG111" s="623"/>
      <c r="AH111" s="624"/>
      <c r="AI111" s="623"/>
      <c r="AJ111" s="625"/>
      <c r="AK111" s="578">
        <f>SUM(AM111,AW111)</f>
        <v>0</v>
      </c>
      <c r="AL111" s="623"/>
      <c r="AM111" s="626">
        <f>SUM(AO111:AV111)</f>
        <v>0</v>
      </c>
      <c r="AN111" s="626"/>
      <c r="AO111" s="626"/>
      <c r="AP111" s="626"/>
      <c r="AQ111" s="626"/>
      <c r="AR111" s="626"/>
      <c r="AS111" s="626"/>
      <c r="AT111" s="626"/>
      <c r="AU111" s="626"/>
      <c r="AV111" s="626"/>
      <c r="AW111" s="567"/>
      <c r="AX111" s="710"/>
      <c r="AY111" s="596"/>
    </row>
    <row r="112" spans="1:51" s="158" customFormat="1" ht="6" customHeight="1" hidden="1">
      <c r="A112" s="212"/>
      <c r="B112" s="502"/>
      <c r="C112" s="503"/>
      <c r="D112" s="500"/>
      <c r="E112" s="500"/>
      <c r="F112" s="504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  <c r="Y112" s="500"/>
      <c r="Z112" s="500"/>
      <c r="AA112" s="500"/>
      <c r="AB112" s="500"/>
      <c r="AC112" s="564"/>
      <c r="AD112" s="568"/>
      <c r="AE112" s="569"/>
      <c r="AF112" s="570"/>
      <c r="AG112" s="627"/>
      <c r="AH112" s="628"/>
      <c r="AI112" s="627"/>
      <c r="AJ112" s="629"/>
      <c r="AK112" s="630">
        <f>SUM(AM112,AW112)</f>
        <v>0</v>
      </c>
      <c r="AL112" s="631"/>
      <c r="AM112" s="632">
        <f>SUM(AO112:AV112)</f>
        <v>0</v>
      </c>
      <c r="AN112" s="632"/>
      <c r="AO112" s="632"/>
      <c r="AP112" s="632"/>
      <c r="AQ112" s="632"/>
      <c r="AR112" s="632"/>
      <c r="AS112" s="632"/>
      <c r="AT112" s="632"/>
      <c r="AU112" s="632"/>
      <c r="AV112" s="632"/>
      <c r="AW112" s="711"/>
      <c r="AX112" s="712"/>
      <c r="AY112" s="592"/>
    </row>
    <row r="113" spans="2:51" s="157" customFormat="1" ht="12" customHeight="1">
      <c r="B113" s="498"/>
      <c r="C113" s="499" t="s">
        <v>237</v>
      </c>
      <c r="D113" s="500"/>
      <c r="E113" s="500"/>
      <c r="F113" s="501" t="s">
        <v>238</v>
      </c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  <c r="Y113" s="500"/>
      <c r="Z113" s="500"/>
      <c r="AA113" s="500"/>
      <c r="AB113" s="500"/>
      <c r="AC113" s="564"/>
      <c r="AD113" s="565">
        <v>39</v>
      </c>
      <c r="AE113" s="566"/>
      <c r="AF113" s="567"/>
      <c r="AG113" s="623"/>
      <c r="AH113" s="624"/>
      <c r="AI113" s="623"/>
      <c r="AJ113" s="625"/>
      <c r="AK113" s="578">
        <v>1404</v>
      </c>
      <c r="AL113" s="623"/>
      <c r="AM113" s="626">
        <v>272</v>
      </c>
      <c r="AN113" s="626"/>
      <c r="AO113" s="626">
        <v>272</v>
      </c>
      <c r="AP113" s="626"/>
      <c r="AQ113" s="626">
        <v>0</v>
      </c>
      <c r="AR113" s="626"/>
      <c r="AS113" s="626"/>
      <c r="AT113" s="626"/>
      <c r="AU113" s="626"/>
      <c r="AV113" s="626"/>
      <c r="AW113" s="567">
        <v>1132</v>
      </c>
      <c r="AX113" s="710"/>
      <c r="AY113" s="596"/>
    </row>
    <row r="114" spans="2:51" s="157" customFormat="1" ht="12" customHeight="1">
      <c r="B114" s="498"/>
      <c r="C114" s="499" t="s">
        <v>263</v>
      </c>
      <c r="D114" s="500"/>
      <c r="E114" s="500"/>
      <c r="F114" s="501" t="s">
        <v>289</v>
      </c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  <c r="Y114" s="500"/>
      <c r="Z114" s="500"/>
      <c r="AA114" s="500"/>
      <c r="AB114" s="500"/>
      <c r="AC114" s="564"/>
      <c r="AD114" s="565">
        <v>39</v>
      </c>
      <c r="AE114" s="566"/>
      <c r="AF114" s="567"/>
      <c r="AG114" s="623"/>
      <c r="AH114" s="624"/>
      <c r="AI114" s="623"/>
      <c r="AJ114" s="625"/>
      <c r="AK114" s="578">
        <v>1404</v>
      </c>
      <c r="AL114" s="623"/>
      <c r="AM114" s="626">
        <v>272</v>
      </c>
      <c r="AN114" s="626"/>
      <c r="AO114" s="626">
        <v>272</v>
      </c>
      <c r="AP114" s="626"/>
      <c r="AQ114" s="626">
        <v>0</v>
      </c>
      <c r="AR114" s="626"/>
      <c r="AS114" s="626"/>
      <c r="AT114" s="626"/>
      <c r="AU114" s="626"/>
      <c r="AV114" s="626"/>
      <c r="AW114" s="567">
        <v>1132</v>
      </c>
      <c r="AX114" s="710"/>
      <c r="AY114" s="596"/>
    </row>
    <row r="115" spans="1:51" s="158" customFormat="1" ht="12.75">
      <c r="A115" s="212"/>
      <c r="B115" s="502">
        <v>1</v>
      </c>
      <c r="C115" s="503" t="s">
        <v>263</v>
      </c>
      <c r="D115" s="735"/>
      <c r="E115" s="735"/>
      <c r="F115" s="504" t="s">
        <v>290</v>
      </c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  <c r="Y115" s="500"/>
      <c r="Z115" s="500"/>
      <c r="AA115" s="500"/>
      <c r="AB115" s="500"/>
      <c r="AC115" s="564"/>
      <c r="AD115" s="568">
        <v>3</v>
      </c>
      <c r="AE115" s="569"/>
      <c r="AF115" s="570"/>
      <c r="AG115" s="743"/>
      <c r="AH115" s="628">
        <v>6</v>
      </c>
      <c r="AI115" s="743"/>
      <c r="AJ115" s="629"/>
      <c r="AK115" s="630">
        <v>108</v>
      </c>
      <c r="AL115" s="631"/>
      <c r="AM115" s="632">
        <v>64</v>
      </c>
      <c r="AN115" s="632"/>
      <c r="AO115" s="632">
        <v>64</v>
      </c>
      <c r="AP115" s="632"/>
      <c r="AQ115" s="632">
        <v>0</v>
      </c>
      <c r="AR115" s="632"/>
      <c r="AS115" s="632"/>
      <c r="AT115" s="632"/>
      <c r="AU115" s="632"/>
      <c r="AV115" s="632"/>
      <c r="AW115" s="711">
        <v>44</v>
      </c>
      <c r="AX115" s="712"/>
      <c r="AY115" s="592"/>
    </row>
    <row r="116" spans="1:51" s="158" customFormat="1" ht="12.75">
      <c r="A116" s="212"/>
      <c r="B116" s="502">
        <v>2</v>
      </c>
      <c r="C116" s="503" t="s">
        <v>263</v>
      </c>
      <c r="D116" s="735"/>
      <c r="E116" s="735"/>
      <c r="F116" s="504" t="s">
        <v>291</v>
      </c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  <c r="Y116" s="500"/>
      <c r="Z116" s="500"/>
      <c r="AA116" s="500"/>
      <c r="AB116" s="500"/>
      <c r="AC116" s="564"/>
      <c r="AD116" s="568">
        <v>6</v>
      </c>
      <c r="AE116" s="569"/>
      <c r="AF116" s="570">
        <v>6</v>
      </c>
      <c r="AG116" s="743"/>
      <c r="AH116" s="628"/>
      <c r="AI116" s="743"/>
      <c r="AJ116" s="629"/>
      <c r="AK116" s="630">
        <v>216</v>
      </c>
      <c r="AL116" s="631"/>
      <c r="AM116" s="632">
        <v>64</v>
      </c>
      <c r="AN116" s="632"/>
      <c r="AO116" s="632">
        <v>64</v>
      </c>
      <c r="AP116" s="632"/>
      <c r="AQ116" s="632">
        <v>0</v>
      </c>
      <c r="AR116" s="632"/>
      <c r="AS116" s="632"/>
      <c r="AT116" s="632"/>
      <c r="AU116" s="632"/>
      <c r="AV116" s="632"/>
      <c r="AW116" s="711">
        <v>152</v>
      </c>
      <c r="AX116" s="712"/>
      <c r="AY116" s="592"/>
    </row>
    <row r="117" spans="1:51" s="158" customFormat="1" ht="12.75" customHeight="1">
      <c r="A117" s="212"/>
      <c r="B117" s="502">
        <v>3</v>
      </c>
      <c r="C117" s="503" t="s">
        <v>263</v>
      </c>
      <c r="D117" s="735"/>
      <c r="E117" s="735"/>
      <c r="F117" s="504" t="s">
        <v>227</v>
      </c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  <c r="Y117" s="500"/>
      <c r="Z117" s="500"/>
      <c r="AA117" s="500"/>
      <c r="AB117" s="500"/>
      <c r="AC117" s="564"/>
      <c r="AD117" s="568">
        <v>30</v>
      </c>
      <c r="AE117" s="569"/>
      <c r="AF117" s="570"/>
      <c r="AG117" s="743"/>
      <c r="AH117" s="744" t="s">
        <v>292</v>
      </c>
      <c r="AI117" s="745"/>
      <c r="AJ117" s="629">
        <v>2.4</v>
      </c>
      <c r="AK117" s="630">
        <v>1080</v>
      </c>
      <c r="AL117" s="631"/>
      <c r="AM117" s="632">
        <v>144</v>
      </c>
      <c r="AN117" s="632"/>
      <c r="AO117" s="632">
        <v>144</v>
      </c>
      <c r="AP117" s="632"/>
      <c r="AQ117" s="632">
        <v>0</v>
      </c>
      <c r="AR117" s="632"/>
      <c r="AS117" s="632"/>
      <c r="AT117" s="632"/>
      <c r="AU117" s="632"/>
      <c r="AV117" s="632"/>
      <c r="AW117" s="711">
        <v>936</v>
      </c>
      <c r="AX117" s="712"/>
      <c r="AY117" s="592"/>
    </row>
    <row r="118" spans="2:51" s="158" customFormat="1" ht="13.5">
      <c r="B118" s="505"/>
      <c r="C118" s="506"/>
      <c r="D118" s="507"/>
      <c r="E118" s="507"/>
      <c r="F118" s="508" t="s">
        <v>293</v>
      </c>
      <c r="G118" s="507"/>
      <c r="H118" s="507"/>
      <c r="I118" s="507"/>
      <c r="J118" s="507"/>
      <c r="K118" s="507"/>
      <c r="L118" s="507"/>
      <c r="M118" s="507"/>
      <c r="N118" s="507"/>
      <c r="O118" s="507"/>
      <c r="P118" s="507"/>
      <c r="Q118" s="507"/>
      <c r="R118" s="507"/>
      <c r="S118" s="507"/>
      <c r="T118" s="507"/>
      <c r="U118" s="507"/>
      <c r="V118" s="507"/>
      <c r="W118" s="507"/>
      <c r="X118" s="507"/>
      <c r="Y118" s="507"/>
      <c r="Z118" s="507"/>
      <c r="AA118" s="507"/>
      <c r="AB118" s="507"/>
      <c r="AC118" s="571"/>
      <c r="AD118" s="506"/>
      <c r="AE118" s="572"/>
      <c r="AF118" s="571"/>
      <c r="AG118" s="633"/>
      <c r="AH118" s="571"/>
      <c r="AI118" s="542"/>
      <c r="AJ118" s="634"/>
      <c r="AK118" s="635">
        <v>1404</v>
      </c>
      <c r="AL118" s="636"/>
      <c r="AM118" s="637">
        <v>272</v>
      </c>
      <c r="AN118" s="636"/>
      <c r="AO118" s="688">
        <v>272</v>
      </c>
      <c r="AP118" s="689"/>
      <c r="AQ118" s="688">
        <v>0</v>
      </c>
      <c r="AR118" s="689"/>
      <c r="AS118" s="688"/>
      <c r="AT118" s="689"/>
      <c r="AU118" s="688"/>
      <c r="AV118" s="689"/>
      <c r="AW118" s="688">
        <v>1132</v>
      </c>
      <c r="AX118" s="713"/>
      <c r="AY118" s="592"/>
    </row>
    <row r="119" spans="2:51" s="159" customFormat="1" ht="6.75" customHeight="1">
      <c r="B119" s="509"/>
      <c r="C119" s="510"/>
      <c r="D119" s="511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  <c r="Q119" s="539"/>
      <c r="R119" s="511"/>
      <c r="S119" s="511"/>
      <c r="T119" s="511"/>
      <c r="U119" s="511"/>
      <c r="V119" s="511"/>
      <c r="W119" s="511"/>
      <c r="X119" s="511"/>
      <c r="Y119" s="511"/>
      <c r="Z119" s="511"/>
      <c r="AA119" s="511"/>
      <c r="AB119" s="511"/>
      <c r="AC119" s="511"/>
      <c r="AD119" s="511"/>
      <c r="AE119" s="511"/>
      <c r="AF119" s="539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539"/>
      <c r="AV119" s="511"/>
      <c r="AW119" s="511"/>
      <c r="AX119" s="511"/>
      <c r="AY119" s="453"/>
    </row>
    <row r="120" spans="2:51" s="158" customFormat="1" ht="12.75">
      <c r="B120" s="512"/>
      <c r="C120" s="513" t="s">
        <v>108</v>
      </c>
      <c r="D120" s="514"/>
      <c r="E120" s="514"/>
      <c r="F120" s="514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  <c r="Q120" s="514"/>
      <c r="R120" s="540" t="s">
        <v>109</v>
      </c>
      <c r="S120" s="541"/>
      <c r="T120" s="541"/>
      <c r="U120" s="541"/>
      <c r="V120" s="541"/>
      <c r="W120" s="541"/>
      <c r="X120" s="541"/>
      <c r="Y120" s="541"/>
      <c r="Z120" s="541"/>
      <c r="AA120" s="573"/>
      <c r="AB120" s="574"/>
      <c r="AC120" s="574"/>
      <c r="AD120" s="574"/>
      <c r="AE120" s="574"/>
      <c r="AF120" s="574"/>
      <c r="AG120" s="574"/>
      <c r="AH120" s="574"/>
      <c r="AI120" s="574"/>
      <c r="AJ120" s="638"/>
      <c r="AK120" s="639">
        <v>8640</v>
      </c>
      <c r="AL120" s="640"/>
      <c r="AM120" s="641">
        <f>SUM(AO120:AV120)</f>
        <v>3080</v>
      </c>
      <c r="AN120" s="642"/>
      <c r="AO120" s="641">
        <v>1284</v>
      </c>
      <c r="AP120" s="642"/>
      <c r="AQ120" s="641">
        <v>108</v>
      </c>
      <c r="AR120" s="642"/>
      <c r="AS120" s="641">
        <v>536</v>
      </c>
      <c r="AT120" s="642"/>
      <c r="AU120" s="641">
        <v>1152</v>
      </c>
      <c r="AV120" s="642"/>
      <c r="AW120" s="641">
        <v>5560</v>
      </c>
      <c r="AX120" s="714"/>
      <c r="AY120" s="592"/>
    </row>
    <row r="121" spans="2:51" ht="12.75">
      <c r="B121" s="515"/>
      <c r="C121" s="516" t="s">
        <v>294</v>
      </c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42" t="s">
        <v>110</v>
      </c>
      <c r="S121" s="458"/>
      <c r="T121" s="458"/>
      <c r="U121" s="458"/>
      <c r="V121" s="458"/>
      <c r="W121" s="458"/>
      <c r="X121" s="458"/>
      <c r="Y121" s="458"/>
      <c r="Z121" s="458"/>
      <c r="AA121" s="453"/>
      <c r="AB121" s="458"/>
      <c r="AC121" s="458"/>
      <c r="AD121" s="458"/>
      <c r="AE121" s="458"/>
      <c r="AF121" s="458"/>
      <c r="AG121" s="458"/>
      <c r="AH121" s="458"/>
      <c r="AI121" s="458"/>
      <c r="AJ121" s="458"/>
      <c r="AK121" s="643">
        <v>8640</v>
      </c>
      <c r="AL121" s="644"/>
      <c r="AM121" s="645">
        <f>SUM(AO121:AV121)</f>
        <v>3080</v>
      </c>
      <c r="AN121" s="646"/>
      <c r="AO121" s="645">
        <v>1284</v>
      </c>
      <c r="AP121" s="646"/>
      <c r="AQ121" s="645">
        <v>108</v>
      </c>
      <c r="AR121" s="646"/>
      <c r="AS121" s="645">
        <v>536</v>
      </c>
      <c r="AT121" s="646"/>
      <c r="AU121" s="645">
        <v>1152</v>
      </c>
      <c r="AV121" s="646"/>
      <c r="AW121" s="645">
        <v>5560</v>
      </c>
      <c r="AX121" s="715"/>
      <c r="AY121" s="452"/>
    </row>
    <row r="122" spans="2:51" ht="12.75">
      <c r="B122" s="515"/>
      <c r="C122" s="516"/>
      <c r="D122" s="517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  <c r="R122" s="543" t="s">
        <v>211</v>
      </c>
      <c r="S122" s="543"/>
      <c r="T122" s="543"/>
      <c r="U122" s="543"/>
      <c r="V122" s="543"/>
      <c r="W122" s="543"/>
      <c r="X122" s="543"/>
      <c r="Y122" s="543"/>
      <c r="Z122" s="543"/>
      <c r="AA122" s="543"/>
      <c r="AB122" s="543"/>
      <c r="AC122" s="543"/>
      <c r="AD122" s="458"/>
      <c r="AE122" s="458"/>
      <c r="AF122" s="458"/>
      <c r="AG122" s="458"/>
      <c r="AH122" s="458"/>
      <c r="AI122" s="458"/>
      <c r="AJ122" s="458"/>
      <c r="AK122" s="643"/>
      <c r="AL122" s="644"/>
      <c r="AM122" s="647"/>
      <c r="AN122" s="646"/>
      <c r="AO122" s="647"/>
      <c r="AP122" s="646"/>
      <c r="AQ122" s="647"/>
      <c r="AR122" s="646"/>
      <c r="AS122" s="647"/>
      <c r="AT122" s="646"/>
      <c r="AU122" s="647"/>
      <c r="AV122" s="646"/>
      <c r="AW122" s="647"/>
      <c r="AX122" s="646"/>
      <c r="AY122" s="452"/>
    </row>
    <row r="123" spans="2:51" ht="13.5">
      <c r="B123" s="515"/>
      <c r="C123" s="516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42" t="s">
        <v>212</v>
      </c>
      <c r="S123" s="458"/>
      <c r="T123" s="458"/>
      <c r="U123" s="458"/>
      <c r="V123" s="458"/>
      <c r="W123" s="458"/>
      <c r="X123" s="458"/>
      <c r="Y123" s="458"/>
      <c r="Z123" s="458"/>
      <c r="AA123" s="453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648"/>
      <c r="AL123" s="649"/>
      <c r="AM123" s="650"/>
      <c r="AN123" s="651"/>
      <c r="AO123" s="650"/>
      <c r="AP123" s="651"/>
      <c r="AQ123" s="650"/>
      <c r="AR123" s="651"/>
      <c r="AS123" s="650"/>
      <c r="AT123" s="651"/>
      <c r="AU123" s="650"/>
      <c r="AV123" s="651"/>
      <c r="AW123" s="650"/>
      <c r="AX123" s="651"/>
      <c r="AY123" s="452"/>
    </row>
    <row r="124" spans="2:51" ht="12.75">
      <c r="B124" s="515"/>
      <c r="C124" s="736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  <c r="R124" s="542" t="s">
        <v>111</v>
      </c>
      <c r="S124" s="458"/>
      <c r="T124" s="458"/>
      <c r="U124" s="458"/>
      <c r="V124" s="458"/>
      <c r="W124" s="458"/>
      <c r="X124" s="458"/>
      <c r="Y124" s="458"/>
      <c r="Z124" s="458"/>
      <c r="AA124" s="452"/>
      <c r="AB124" s="575"/>
      <c r="AC124" s="575"/>
      <c r="AD124" s="575"/>
      <c r="AE124" s="575"/>
      <c r="AF124" s="575"/>
      <c r="AG124" s="575"/>
      <c r="AH124" s="575"/>
      <c r="AI124" s="575"/>
      <c r="AJ124" s="575"/>
      <c r="AK124" s="652">
        <v>2</v>
      </c>
      <c r="AL124" s="653"/>
      <c r="AM124" s="654"/>
      <c r="AN124" s="542"/>
      <c r="AO124" s="542"/>
      <c r="AP124" s="542"/>
      <c r="AQ124" s="542"/>
      <c r="AR124" s="542"/>
      <c r="AS124" s="542"/>
      <c r="AT124" s="542"/>
      <c r="AU124" s="542"/>
      <c r="AV124" s="542"/>
      <c r="AW124" s="542"/>
      <c r="AX124" s="750"/>
      <c r="AY124" s="452"/>
    </row>
    <row r="125" spans="1:51" ht="12.75">
      <c r="A125" s="230">
        <f>AW125</f>
        <v>240</v>
      </c>
      <c r="B125" s="515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544" t="s">
        <v>113</v>
      </c>
      <c r="S125" s="458"/>
      <c r="T125" s="458"/>
      <c r="U125" s="458"/>
      <c r="V125" s="542"/>
      <c r="W125" s="458"/>
      <c r="X125" s="458"/>
      <c r="Y125" s="458"/>
      <c r="Z125" s="458"/>
      <c r="AA125" s="452"/>
      <c r="AB125" s="576"/>
      <c r="AC125" s="576"/>
      <c r="AD125" s="576"/>
      <c r="AE125" s="576"/>
      <c r="AF125" s="576"/>
      <c r="AG125" s="576"/>
      <c r="AH125" s="576"/>
      <c r="AI125" s="576"/>
      <c r="AJ125" s="576"/>
      <c r="AK125" s="655">
        <v>31</v>
      </c>
      <c r="AL125" s="656"/>
      <c r="AM125" s="657" t="s">
        <v>213</v>
      </c>
      <c r="AN125" s="542"/>
      <c r="AO125" s="542"/>
      <c r="AP125" s="542"/>
      <c r="AQ125" s="542"/>
      <c r="AR125" s="542"/>
      <c r="AS125" s="542"/>
      <c r="AT125" s="542"/>
      <c r="AU125" s="542"/>
      <c r="AV125" s="690"/>
      <c r="AW125" s="716">
        <v>240</v>
      </c>
      <c r="AX125" s="751"/>
      <c r="AY125" s="452"/>
    </row>
    <row r="126" spans="2:51" ht="13.5">
      <c r="B126" s="519"/>
      <c r="C126" s="520"/>
      <c r="D126" s="520"/>
      <c r="E126" s="520"/>
      <c r="F126" s="520"/>
      <c r="G126" s="520"/>
      <c r="H126" s="520"/>
      <c r="I126" s="520"/>
      <c r="J126" s="520"/>
      <c r="K126" s="520"/>
      <c r="L126" s="520"/>
      <c r="M126" s="520"/>
      <c r="N126" s="520"/>
      <c r="O126" s="520"/>
      <c r="P126" s="520"/>
      <c r="Q126" s="520"/>
      <c r="R126" s="545" t="s">
        <v>114</v>
      </c>
      <c r="S126" s="520"/>
      <c r="T126" s="520"/>
      <c r="U126" s="520"/>
      <c r="V126" s="546"/>
      <c r="W126" s="520"/>
      <c r="X126" s="520"/>
      <c r="Y126" s="520"/>
      <c r="Z126" s="520"/>
      <c r="AA126" s="485"/>
      <c r="AB126" s="577"/>
      <c r="AC126" s="577"/>
      <c r="AD126" s="577"/>
      <c r="AE126" s="577"/>
      <c r="AF126" s="577"/>
      <c r="AG126" s="577"/>
      <c r="AH126" s="577"/>
      <c r="AI126" s="577"/>
      <c r="AJ126" s="577"/>
      <c r="AK126" s="746" t="s">
        <v>295</v>
      </c>
      <c r="AL126" s="747"/>
      <c r="AM126" s="660"/>
      <c r="AN126" s="546"/>
      <c r="AO126" s="485"/>
      <c r="AP126" s="485"/>
      <c r="AQ126" s="485"/>
      <c r="AR126" s="485"/>
      <c r="AS126" s="485"/>
      <c r="AT126" s="485"/>
      <c r="AU126" s="485"/>
      <c r="AV126" s="485"/>
      <c r="AW126" s="485"/>
      <c r="AX126" s="752"/>
      <c r="AY126" s="452"/>
    </row>
    <row r="127" spans="2:51" ht="6.75" customHeight="1">
      <c r="B127" s="495"/>
      <c r="C127" s="496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  <c r="Z127" s="497"/>
      <c r="AA127" s="497"/>
      <c r="AB127" s="497"/>
      <c r="AC127" s="497"/>
      <c r="AD127" s="496"/>
      <c r="AE127" s="563"/>
      <c r="AF127" s="497"/>
      <c r="AG127" s="620"/>
      <c r="AH127" s="497"/>
      <c r="AI127" s="497"/>
      <c r="AJ127" s="621"/>
      <c r="AK127" s="496"/>
      <c r="AL127" s="620"/>
      <c r="AM127" s="748"/>
      <c r="AN127" s="748"/>
      <c r="AO127" s="687"/>
      <c r="AP127" s="620"/>
      <c r="AQ127" s="687"/>
      <c r="AR127" s="497"/>
      <c r="AS127" s="687"/>
      <c r="AT127" s="497"/>
      <c r="AU127" s="687"/>
      <c r="AV127" s="620"/>
      <c r="AW127" s="497"/>
      <c r="AX127" s="497"/>
      <c r="AY127" s="452"/>
    </row>
    <row r="128" spans="2:51" s="157" customFormat="1" ht="11.25" customHeight="1" hidden="1">
      <c r="B128" s="498"/>
      <c r="C128" s="499"/>
      <c r="D128" s="500"/>
      <c r="E128" s="500"/>
      <c r="F128" s="501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  <c r="Y128" s="500"/>
      <c r="Z128" s="500"/>
      <c r="AA128" s="500"/>
      <c r="AB128" s="500"/>
      <c r="AC128" s="564"/>
      <c r="AD128" s="565"/>
      <c r="AE128" s="566"/>
      <c r="AF128" s="567"/>
      <c r="AG128" s="623"/>
      <c r="AH128" s="624"/>
      <c r="AI128" s="623"/>
      <c r="AJ128" s="625"/>
      <c r="AK128" s="578">
        <f>SUM(AM128,AW128)</f>
        <v>0</v>
      </c>
      <c r="AL128" s="623"/>
      <c r="AM128" s="626">
        <f>SUM(AO128:AV128)</f>
        <v>0</v>
      </c>
      <c r="AN128" s="626"/>
      <c r="AO128" s="626"/>
      <c r="AP128" s="626"/>
      <c r="AQ128" s="626"/>
      <c r="AR128" s="626"/>
      <c r="AS128" s="626"/>
      <c r="AT128" s="626"/>
      <c r="AU128" s="626"/>
      <c r="AV128" s="626"/>
      <c r="AW128" s="567"/>
      <c r="AX128" s="710"/>
      <c r="AY128" s="596"/>
    </row>
    <row r="129" spans="1:51" s="158" customFormat="1" ht="12.75" hidden="1">
      <c r="A129" s="212"/>
      <c r="B129" s="502"/>
      <c r="C129" s="503"/>
      <c r="D129" s="500"/>
      <c r="E129" s="500"/>
      <c r="F129" s="504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  <c r="Y129" s="500"/>
      <c r="Z129" s="500"/>
      <c r="AA129" s="500"/>
      <c r="AB129" s="500"/>
      <c r="AC129" s="564"/>
      <c r="AD129" s="568"/>
      <c r="AE129" s="569"/>
      <c r="AF129" s="570"/>
      <c r="AG129" s="627"/>
      <c r="AH129" s="628"/>
      <c r="AI129" s="627"/>
      <c r="AJ129" s="629"/>
      <c r="AK129" s="630">
        <f>SUM(AM129,AW129)</f>
        <v>0</v>
      </c>
      <c r="AL129" s="631"/>
      <c r="AM129" s="632">
        <f>SUM(AO129:AV129)</f>
        <v>0</v>
      </c>
      <c r="AN129" s="632"/>
      <c r="AO129" s="632"/>
      <c r="AP129" s="632"/>
      <c r="AQ129" s="632"/>
      <c r="AR129" s="632"/>
      <c r="AS129" s="632"/>
      <c r="AT129" s="632"/>
      <c r="AU129" s="632"/>
      <c r="AV129" s="632"/>
      <c r="AW129" s="711"/>
      <c r="AX129" s="712"/>
      <c r="AY129" s="592"/>
    </row>
    <row r="130" spans="2:51" s="157" customFormat="1" ht="12" customHeight="1">
      <c r="B130" s="498"/>
      <c r="C130" s="499" t="s">
        <v>237</v>
      </c>
      <c r="D130" s="500"/>
      <c r="E130" s="500"/>
      <c r="F130" s="501" t="s">
        <v>238</v>
      </c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  <c r="Y130" s="500"/>
      <c r="Z130" s="500"/>
      <c r="AA130" s="500"/>
      <c r="AB130" s="500"/>
      <c r="AC130" s="564"/>
      <c r="AD130" s="565">
        <v>39</v>
      </c>
      <c r="AE130" s="566"/>
      <c r="AF130" s="567"/>
      <c r="AG130" s="623"/>
      <c r="AH130" s="624"/>
      <c r="AI130" s="623"/>
      <c r="AJ130" s="625"/>
      <c r="AK130" s="578">
        <v>1404</v>
      </c>
      <c r="AL130" s="623"/>
      <c r="AM130" s="626">
        <v>272</v>
      </c>
      <c r="AN130" s="626"/>
      <c r="AO130" s="626">
        <v>272</v>
      </c>
      <c r="AP130" s="626"/>
      <c r="AQ130" s="626">
        <v>0</v>
      </c>
      <c r="AR130" s="626"/>
      <c r="AS130" s="626"/>
      <c r="AT130" s="626"/>
      <c r="AU130" s="626"/>
      <c r="AV130" s="626"/>
      <c r="AW130" s="567">
        <v>1132</v>
      </c>
      <c r="AX130" s="710"/>
      <c r="AY130" s="596"/>
    </row>
    <row r="131" spans="2:51" s="157" customFormat="1" ht="12" customHeight="1">
      <c r="B131" s="498"/>
      <c r="C131" s="499" t="s">
        <v>263</v>
      </c>
      <c r="D131" s="500"/>
      <c r="E131" s="500"/>
      <c r="F131" s="501" t="s">
        <v>289</v>
      </c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0"/>
      <c r="S131" s="500"/>
      <c r="T131" s="500"/>
      <c r="U131" s="500"/>
      <c r="V131" s="500"/>
      <c r="W131" s="500"/>
      <c r="X131" s="500"/>
      <c r="Y131" s="500"/>
      <c r="Z131" s="500"/>
      <c r="AA131" s="500"/>
      <c r="AB131" s="500"/>
      <c r="AC131" s="564"/>
      <c r="AD131" s="565">
        <v>39</v>
      </c>
      <c r="AE131" s="566"/>
      <c r="AF131" s="567"/>
      <c r="AG131" s="623"/>
      <c r="AH131" s="624"/>
      <c r="AI131" s="623"/>
      <c r="AJ131" s="625"/>
      <c r="AK131" s="578">
        <v>1404</v>
      </c>
      <c r="AL131" s="623"/>
      <c r="AM131" s="626">
        <v>272</v>
      </c>
      <c r="AN131" s="626"/>
      <c r="AO131" s="626">
        <v>272</v>
      </c>
      <c r="AP131" s="626"/>
      <c r="AQ131" s="626">
        <v>0</v>
      </c>
      <c r="AR131" s="626"/>
      <c r="AS131" s="626"/>
      <c r="AT131" s="626"/>
      <c r="AU131" s="626"/>
      <c r="AV131" s="626"/>
      <c r="AW131" s="567">
        <v>1132</v>
      </c>
      <c r="AX131" s="710"/>
      <c r="AY131" s="596"/>
    </row>
    <row r="132" spans="1:51" s="158" customFormat="1" ht="12.75">
      <c r="A132" s="212"/>
      <c r="B132" s="502">
        <v>1</v>
      </c>
      <c r="C132" s="503" t="s">
        <v>263</v>
      </c>
      <c r="D132" s="735"/>
      <c r="E132" s="735"/>
      <c r="F132" s="504" t="s">
        <v>296</v>
      </c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  <c r="Y132" s="500"/>
      <c r="Z132" s="500"/>
      <c r="AA132" s="500"/>
      <c r="AB132" s="500"/>
      <c r="AC132" s="564"/>
      <c r="AD132" s="568">
        <v>3</v>
      </c>
      <c r="AE132" s="569"/>
      <c r="AF132" s="570"/>
      <c r="AG132" s="743"/>
      <c r="AH132" s="628">
        <v>6</v>
      </c>
      <c r="AI132" s="743"/>
      <c r="AJ132" s="629"/>
      <c r="AK132" s="630">
        <v>108</v>
      </c>
      <c r="AL132" s="631"/>
      <c r="AM132" s="632">
        <v>64</v>
      </c>
      <c r="AN132" s="632"/>
      <c r="AO132" s="632">
        <v>64</v>
      </c>
      <c r="AP132" s="632"/>
      <c r="AQ132" s="632">
        <v>0</v>
      </c>
      <c r="AR132" s="632"/>
      <c r="AS132" s="632"/>
      <c r="AT132" s="632"/>
      <c r="AU132" s="632"/>
      <c r="AV132" s="632"/>
      <c r="AW132" s="711">
        <v>44</v>
      </c>
      <c r="AX132" s="712"/>
      <c r="AY132" s="592"/>
    </row>
    <row r="133" spans="1:51" s="158" customFormat="1" ht="12.75">
      <c r="A133" s="212"/>
      <c r="B133" s="502">
        <v>2</v>
      </c>
      <c r="C133" s="503" t="s">
        <v>263</v>
      </c>
      <c r="D133" s="735"/>
      <c r="E133" s="735"/>
      <c r="F133" s="504" t="s">
        <v>297</v>
      </c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0"/>
      <c r="Y133" s="500"/>
      <c r="Z133" s="500"/>
      <c r="AA133" s="500"/>
      <c r="AB133" s="500"/>
      <c r="AC133" s="564"/>
      <c r="AD133" s="568">
        <v>6</v>
      </c>
      <c r="AE133" s="569"/>
      <c r="AF133" s="570">
        <v>6</v>
      </c>
      <c r="AG133" s="743"/>
      <c r="AH133" s="628"/>
      <c r="AI133" s="743"/>
      <c r="AJ133" s="629"/>
      <c r="AK133" s="630">
        <v>216</v>
      </c>
      <c r="AL133" s="631"/>
      <c r="AM133" s="632">
        <v>64</v>
      </c>
      <c r="AN133" s="632"/>
      <c r="AO133" s="632">
        <v>64</v>
      </c>
      <c r="AP133" s="632"/>
      <c r="AQ133" s="632">
        <v>0</v>
      </c>
      <c r="AR133" s="632"/>
      <c r="AS133" s="632"/>
      <c r="AT133" s="632"/>
      <c r="AU133" s="632"/>
      <c r="AV133" s="632"/>
      <c r="AW133" s="711">
        <v>152</v>
      </c>
      <c r="AX133" s="712"/>
      <c r="AY133" s="592"/>
    </row>
    <row r="134" spans="1:51" s="158" customFormat="1" ht="12.75" customHeight="1">
      <c r="A134" s="212"/>
      <c r="B134" s="502">
        <v>3</v>
      </c>
      <c r="C134" s="503" t="s">
        <v>263</v>
      </c>
      <c r="D134" s="735"/>
      <c r="E134" s="735"/>
      <c r="F134" s="504" t="s">
        <v>227</v>
      </c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0"/>
      <c r="Y134" s="500"/>
      <c r="Z134" s="500"/>
      <c r="AA134" s="500"/>
      <c r="AB134" s="500"/>
      <c r="AC134" s="564"/>
      <c r="AD134" s="568">
        <v>30</v>
      </c>
      <c r="AE134" s="569"/>
      <c r="AF134" s="570"/>
      <c r="AG134" s="743"/>
      <c r="AH134" s="744" t="s">
        <v>292</v>
      </c>
      <c r="AI134" s="745"/>
      <c r="AJ134" s="629">
        <v>2.4</v>
      </c>
      <c r="AK134" s="630">
        <v>1080</v>
      </c>
      <c r="AL134" s="631"/>
      <c r="AM134" s="632">
        <v>144</v>
      </c>
      <c r="AN134" s="632"/>
      <c r="AO134" s="632">
        <v>144</v>
      </c>
      <c r="AP134" s="632"/>
      <c r="AQ134" s="632">
        <v>0</v>
      </c>
      <c r="AR134" s="632"/>
      <c r="AS134" s="632"/>
      <c r="AT134" s="632"/>
      <c r="AU134" s="632"/>
      <c r="AV134" s="632"/>
      <c r="AW134" s="711">
        <v>936</v>
      </c>
      <c r="AX134" s="712"/>
      <c r="AY134" s="592"/>
    </row>
    <row r="135" spans="2:51" s="158" customFormat="1" ht="13.5">
      <c r="B135" s="505"/>
      <c r="C135" s="506"/>
      <c r="D135" s="507"/>
      <c r="E135" s="507"/>
      <c r="F135" s="508" t="s">
        <v>293</v>
      </c>
      <c r="G135" s="507"/>
      <c r="H135" s="507"/>
      <c r="I135" s="507"/>
      <c r="J135" s="507"/>
      <c r="K135" s="507"/>
      <c r="L135" s="507"/>
      <c r="M135" s="507"/>
      <c r="N135" s="507"/>
      <c r="O135" s="507"/>
      <c r="P135" s="507"/>
      <c r="Q135" s="507"/>
      <c r="R135" s="507"/>
      <c r="S135" s="507"/>
      <c r="T135" s="507"/>
      <c r="U135" s="507"/>
      <c r="V135" s="507"/>
      <c r="W135" s="507"/>
      <c r="X135" s="507"/>
      <c r="Y135" s="507"/>
      <c r="Z135" s="507"/>
      <c r="AA135" s="507"/>
      <c r="AB135" s="507"/>
      <c r="AC135" s="571"/>
      <c r="AD135" s="506"/>
      <c r="AE135" s="572"/>
      <c r="AF135" s="571"/>
      <c r="AG135" s="633"/>
      <c r="AH135" s="571"/>
      <c r="AI135" s="542"/>
      <c r="AJ135" s="634"/>
      <c r="AK135" s="635">
        <v>1404</v>
      </c>
      <c r="AL135" s="636"/>
      <c r="AM135" s="637">
        <v>272</v>
      </c>
      <c r="AN135" s="636"/>
      <c r="AO135" s="688">
        <v>272</v>
      </c>
      <c r="AP135" s="689"/>
      <c r="AQ135" s="688">
        <v>0</v>
      </c>
      <c r="AR135" s="689"/>
      <c r="AS135" s="688"/>
      <c r="AT135" s="689"/>
      <c r="AU135" s="688"/>
      <c r="AV135" s="689"/>
      <c r="AW135" s="688">
        <v>1132</v>
      </c>
      <c r="AX135" s="713"/>
      <c r="AY135" s="592"/>
    </row>
    <row r="136" spans="2:51" s="159" customFormat="1" ht="6.75" customHeight="1">
      <c r="B136" s="509"/>
      <c r="C136" s="510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39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39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  <c r="AS136" s="511"/>
      <c r="AT136" s="511"/>
      <c r="AU136" s="539"/>
      <c r="AV136" s="511"/>
      <c r="AW136" s="511"/>
      <c r="AX136" s="511"/>
      <c r="AY136" s="453"/>
    </row>
    <row r="137" spans="2:51" s="158" customFormat="1" ht="12.75">
      <c r="B137" s="512"/>
      <c r="C137" s="513" t="s">
        <v>108</v>
      </c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40" t="s">
        <v>109</v>
      </c>
      <c r="S137" s="541"/>
      <c r="T137" s="541"/>
      <c r="U137" s="541"/>
      <c r="V137" s="541"/>
      <c r="W137" s="541"/>
      <c r="X137" s="541"/>
      <c r="Y137" s="541"/>
      <c r="Z137" s="541"/>
      <c r="AA137" s="573"/>
      <c r="AB137" s="574"/>
      <c r="AC137" s="574"/>
      <c r="AD137" s="574"/>
      <c r="AE137" s="574"/>
      <c r="AF137" s="574"/>
      <c r="AG137" s="574"/>
      <c r="AH137" s="574"/>
      <c r="AI137" s="574"/>
      <c r="AJ137" s="638"/>
      <c r="AK137" s="639">
        <v>8640</v>
      </c>
      <c r="AL137" s="640"/>
      <c r="AM137" s="641">
        <f>SUM(AO137:AV137)</f>
        <v>3080</v>
      </c>
      <c r="AN137" s="642"/>
      <c r="AO137" s="641">
        <v>1284</v>
      </c>
      <c r="AP137" s="642"/>
      <c r="AQ137" s="641">
        <v>108</v>
      </c>
      <c r="AR137" s="642"/>
      <c r="AS137" s="641">
        <v>536</v>
      </c>
      <c r="AT137" s="642"/>
      <c r="AU137" s="641">
        <v>1152</v>
      </c>
      <c r="AV137" s="642"/>
      <c r="AW137" s="641">
        <v>5560</v>
      </c>
      <c r="AX137" s="714"/>
      <c r="AY137" s="592"/>
    </row>
    <row r="138" spans="2:254" s="160" customFormat="1" ht="12.75">
      <c r="B138" s="515"/>
      <c r="C138" s="516" t="s">
        <v>298</v>
      </c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42" t="s">
        <v>110</v>
      </c>
      <c r="S138" s="458"/>
      <c r="T138" s="458"/>
      <c r="U138" s="458"/>
      <c r="V138" s="458"/>
      <c r="W138" s="458"/>
      <c r="X138" s="458"/>
      <c r="Y138" s="458"/>
      <c r="Z138" s="458"/>
      <c r="AA138" s="453"/>
      <c r="AB138" s="458"/>
      <c r="AC138" s="458"/>
      <c r="AD138" s="458"/>
      <c r="AE138" s="458"/>
      <c r="AF138" s="458"/>
      <c r="AG138" s="458"/>
      <c r="AH138" s="458"/>
      <c r="AI138" s="458"/>
      <c r="AJ138" s="458"/>
      <c r="AK138" s="643">
        <v>8640</v>
      </c>
      <c r="AL138" s="644"/>
      <c r="AM138" s="645">
        <f>SUM(AO138:AV138)</f>
        <v>3080</v>
      </c>
      <c r="AN138" s="646"/>
      <c r="AO138" s="645">
        <v>1284</v>
      </c>
      <c r="AP138" s="646"/>
      <c r="AQ138" s="645">
        <v>108</v>
      </c>
      <c r="AR138" s="646"/>
      <c r="AS138" s="645">
        <v>536</v>
      </c>
      <c r="AT138" s="646"/>
      <c r="AU138" s="645">
        <v>1152</v>
      </c>
      <c r="AV138" s="646"/>
      <c r="AW138" s="645">
        <v>5560</v>
      </c>
      <c r="AX138" s="715"/>
      <c r="AY138" s="452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2:254" s="160" customFormat="1" ht="12.75">
      <c r="B139" s="515"/>
      <c r="C139" s="516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43" t="s">
        <v>211</v>
      </c>
      <c r="S139" s="543"/>
      <c r="T139" s="543"/>
      <c r="U139" s="543"/>
      <c r="V139" s="543"/>
      <c r="W139" s="543"/>
      <c r="X139" s="543"/>
      <c r="Y139" s="543"/>
      <c r="Z139" s="543"/>
      <c r="AA139" s="543"/>
      <c r="AB139" s="543"/>
      <c r="AC139" s="543"/>
      <c r="AD139" s="458"/>
      <c r="AE139" s="458"/>
      <c r="AF139" s="458"/>
      <c r="AG139" s="458"/>
      <c r="AH139" s="458"/>
      <c r="AI139" s="458"/>
      <c r="AJ139" s="458"/>
      <c r="AK139" s="643"/>
      <c r="AL139" s="644"/>
      <c r="AM139" s="647"/>
      <c r="AN139" s="646"/>
      <c r="AO139" s="647"/>
      <c r="AP139" s="646"/>
      <c r="AQ139" s="647"/>
      <c r="AR139" s="646"/>
      <c r="AS139" s="647"/>
      <c r="AT139" s="646"/>
      <c r="AU139" s="647"/>
      <c r="AV139" s="646"/>
      <c r="AW139" s="647"/>
      <c r="AX139" s="646"/>
      <c r="AY139" s="452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2:254" s="160" customFormat="1" ht="13.5">
      <c r="B140" s="515"/>
      <c r="C140" s="516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42" t="s">
        <v>212</v>
      </c>
      <c r="S140" s="458"/>
      <c r="T140" s="458"/>
      <c r="U140" s="458"/>
      <c r="V140" s="458"/>
      <c r="W140" s="458"/>
      <c r="X140" s="458"/>
      <c r="Y140" s="458"/>
      <c r="Z140" s="458"/>
      <c r="AA140" s="453"/>
      <c r="AB140" s="458"/>
      <c r="AC140" s="458"/>
      <c r="AD140" s="458"/>
      <c r="AE140" s="458"/>
      <c r="AF140" s="458"/>
      <c r="AG140" s="458"/>
      <c r="AH140" s="458"/>
      <c r="AI140" s="458"/>
      <c r="AJ140" s="458"/>
      <c r="AK140" s="648"/>
      <c r="AL140" s="649"/>
      <c r="AM140" s="650"/>
      <c r="AN140" s="651"/>
      <c r="AO140" s="650"/>
      <c r="AP140" s="651"/>
      <c r="AQ140" s="650"/>
      <c r="AR140" s="651"/>
      <c r="AS140" s="650"/>
      <c r="AT140" s="651"/>
      <c r="AU140" s="650"/>
      <c r="AV140" s="651"/>
      <c r="AW140" s="650"/>
      <c r="AX140" s="651"/>
      <c r="AY140" s="452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2:254" s="160" customFormat="1" ht="12.75">
      <c r="B141" s="515"/>
      <c r="C141" s="736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  <c r="Q141" s="517"/>
      <c r="R141" s="542" t="s">
        <v>111</v>
      </c>
      <c r="S141" s="458"/>
      <c r="T141" s="458"/>
      <c r="U141" s="458"/>
      <c r="V141" s="458"/>
      <c r="W141" s="458"/>
      <c r="X141" s="458"/>
      <c r="Y141" s="458"/>
      <c r="Z141" s="458"/>
      <c r="AA141" s="452"/>
      <c r="AB141" s="575"/>
      <c r="AC141" s="575"/>
      <c r="AD141" s="575"/>
      <c r="AE141" s="575"/>
      <c r="AF141" s="575"/>
      <c r="AG141" s="575"/>
      <c r="AH141" s="575"/>
      <c r="AI141" s="575"/>
      <c r="AJ141" s="575"/>
      <c r="AK141" s="652">
        <v>2</v>
      </c>
      <c r="AL141" s="653"/>
      <c r="AM141" s="654"/>
      <c r="AN141" s="542"/>
      <c r="AO141" s="542"/>
      <c r="AP141" s="542"/>
      <c r="AQ141" s="542"/>
      <c r="AR141" s="542"/>
      <c r="AS141" s="542"/>
      <c r="AT141" s="542"/>
      <c r="AU141" s="542"/>
      <c r="AV141" s="542"/>
      <c r="AW141" s="542"/>
      <c r="AX141" s="750"/>
      <c r="AY141" s="452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s="160" customFormat="1" ht="12.75">
      <c r="A142" s="230">
        <f>AW142</f>
        <v>240</v>
      </c>
      <c r="B142" s="515"/>
      <c r="C142" s="458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58"/>
      <c r="R142" s="544" t="s">
        <v>113</v>
      </c>
      <c r="S142" s="458"/>
      <c r="T142" s="458"/>
      <c r="U142" s="458"/>
      <c r="V142" s="542"/>
      <c r="W142" s="458"/>
      <c r="X142" s="458"/>
      <c r="Y142" s="458"/>
      <c r="Z142" s="458"/>
      <c r="AA142" s="452"/>
      <c r="AB142" s="576"/>
      <c r="AC142" s="576"/>
      <c r="AD142" s="576"/>
      <c r="AE142" s="576"/>
      <c r="AF142" s="576"/>
      <c r="AG142" s="576"/>
      <c r="AH142" s="576"/>
      <c r="AI142" s="576"/>
      <c r="AJ142" s="576"/>
      <c r="AK142" s="655">
        <v>31</v>
      </c>
      <c r="AL142" s="656"/>
      <c r="AM142" s="657" t="s">
        <v>213</v>
      </c>
      <c r="AN142" s="542"/>
      <c r="AO142" s="542"/>
      <c r="AP142" s="542"/>
      <c r="AQ142" s="542"/>
      <c r="AR142" s="542"/>
      <c r="AS142" s="542"/>
      <c r="AT142" s="542"/>
      <c r="AU142" s="542"/>
      <c r="AV142" s="690"/>
      <c r="AW142" s="716">
        <v>240</v>
      </c>
      <c r="AX142" s="751"/>
      <c r="AY142" s="45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2:254" s="160" customFormat="1" ht="13.5">
      <c r="B143" s="519"/>
      <c r="C143" s="520"/>
      <c r="D143" s="520"/>
      <c r="E143" s="520"/>
      <c r="F143" s="520"/>
      <c r="G143" s="520"/>
      <c r="H143" s="520"/>
      <c r="I143" s="520"/>
      <c r="J143" s="520"/>
      <c r="K143" s="520"/>
      <c r="L143" s="520"/>
      <c r="M143" s="520"/>
      <c r="N143" s="520"/>
      <c r="O143" s="520"/>
      <c r="P143" s="520"/>
      <c r="Q143" s="520"/>
      <c r="R143" s="545" t="s">
        <v>114</v>
      </c>
      <c r="S143" s="520"/>
      <c r="T143" s="520"/>
      <c r="U143" s="520"/>
      <c r="V143" s="546"/>
      <c r="W143" s="520"/>
      <c r="X143" s="520"/>
      <c r="Y143" s="520"/>
      <c r="Z143" s="520"/>
      <c r="AA143" s="485"/>
      <c r="AB143" s="577"/>
      <c r="AC143" s="577"/>
      <c r="AD143" s="577"/>
      <c r="AE143" s="577"/>
      <c r="AF143" s="577"/>
      <c r="AG143" s="577"/>
      <c r="AH143" s="577"/>
      <c r="AI143" s="577"/>
      <c r="AJ143" s="577"/>
      <c r="AK143" s="746" t="s">
        <v>295</v>
      </c>
      <c r="AL143" s="747"/>
      <c r="AM143" s="660"/>
      <c r="AN143" s="546"/>
      <c r="AO143" s="485"/>
      <c r="AP143" s="485"/>
      <c r="AQ143" s="485"/>
      <c r="AR143" s="485"/>
      <c r="AS143" s="485"/>
      <c r="AT143" s="485"/>
      <c r="AU143" s="485"/>
      <c r="AV143" s="485"/>
      <c r="AW143" s="485"/>
      <c r="AX143" s="752"/>
      <c r="AY143" s="452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2:51" ht="6.75" customHeight="1">
      <c r="B144" s="495"/>
      <c r="C144" s="496"/>
      <c r="D144" s="497"/>
      <c r="E144" s="497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497"/>
      <c r="W144" s="497"/>
      <c r="X144" s="497"/>
      <c r="Y144" s="497"/>
      <c r="Z144" s="497"/>
      <c r="AA144" s="497"/>
      <c r="AB144" s="497"/>
      <c r="AC144" s="497"/>
      <c r="AD144" s="496"/>
      <c r="AE144" s="563"/>
      <c r="AF144" s="497"/>
      <c r="AG144" s="620"/>
      <c r="AH144" s="497"/>
      <c r="AI144" s="497"/>
      <c r="AJ144" s="621"/>
      <c r="AK144" s="496"/>
      <c r="AL144" s="620"/>
      <c r="AM144" s="622"/>
      <c r="AN144" s="622"/>
      <c r="AO144" s="687"/>
      <c r="AP144" s="620"/>
      <c r="AQ144" s="687"/>
      <c r="AR144" s="497"/>
      <c r="AS144" s="687"/>
      <c r="AT144" s="497"/>
      <c r="AU144" s="687"/>
      <c r="AV144" s="620"/>
      <c r="AW144" s="497"/>
      <c r="AX144" s="497"/>
      <c r="AY144" s="452"/>
    </row>
    <row r="145" spans="2:51" s="157" customFormat="1" ht="12" customHeight="1" hidden="1">
      <c r="B145" s="498"/>
      <c r="C145" s="499"/>
      <c r="D145" s="500"/>
      <c r="E145" s="500"/>
      <c r="F145" s="501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0"/>
      <c r="Y145" s="500"/>
      <c r="Z145" s="500"/>
      <c r="AA145" s="500"/>
      <c r="AB145" s="500"/>
      <c r="AC145" s="564"/>
      <c r="AD145" s="565"/>
      <c r="AE145" s="566"/>
      <c r="AF145" s="567"/>
      <c r="AG145" s="623"/>
      <c r="AH145" s="624"/>
      <c r="AI145" s="623"/>
      <c r="AJ145" s="625"/>
      <c r="AK145" s="578">
        <f>SUM(AM145,AW145)</f>
        <v>0</v>
      </c>
      <c r="AL145" s="623"/>
      <c r="AM145" s="626">
        <f>SUM(AO145:AV145)</f>
        <v>0</v>
      </c>
      <c r="AN145" s="626"/>
      <c r="AO145" s="626"/>
      <c r="AP145" s="626"/>
      <c r="AQ145" s="626"/>
      <c r="AR145" s="626"/>
      <c r="AS145" s="626"/>
      <c r="AT145" s="626"/>
      <c r="AU145" s="626"/>
      <c r="AV145" s="626"/>
      <c r="AW145" s="567"/>
      <c r="AX145" s="710"/>
      <c r="AY145" s="596"/>
    </row>
    <row r="146" spans="1:51" s="158" customFormat="1" ht="12.75" hidden="1">
      <c r="A146" s="212"/>
      <c r="B146" s="502"/>
      <c r="C146" s="503"/>
      <c r="D146" s="500"/>
      <c r="E146" s="500"/>
      <c r="F146" s="504"/>
      <c r="G146" s="500"/>
      <c r="H146" s="500"/>
      <c r="I146" s="500"/>
      <c r="J146" s="500"/>
      <c r="K146" s="500"/>
      <c r="L146" s="500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0"/>
      <c r="Y146" s="500"/>
      <c r="Z146" s="500"/>
      <c r="AA146" s="500"/>
      <c r="AB146" s="500"/>
      <c r="AC146" s="564"/>
      <c r="AD146" s="568"/>
      <c r="AE146" s="569"/>
      <c r="AF146" s="570"/>
      <c r="AG146" s="627"/>
      <c r="AH146" s="628"/>
      <c r="AI146" s="627"/>
      <c r="AJ146" s="629"/>
      <c r="AK146" s="630">
        <f>SUM(AM146,AW146)</f>
        <v>0</v>
      </c>
      <c r="AL146" s="631"/>
      <c r="AM146" s="632">
        <f>SUM(AO146:AV146)</f>
        <v>0</v>
      </c>
      <c r="AN146" s="632"/>
      <c r="AO146" s="632"/>
      <c r="AP146" s="632"/>
      <c r="AQ146" s="632"/>
      <c r="AR146" s="632"/>
      <c r="AS146" s="632"/>
      <c r="AT146" s="632"/>
      <c r="AU146" s="632"/>
      <c r="AV146" s="632"/>
      <c r="AW146" s="711"/>
      <c r="AX146" s="712"/>
      <c r="AY146" s="592"/>
    </row>
    <row r="147" spans="2:51" s="157" customFormat="1" ht="12" customHeight="1">
      <c r="B147" s="498"/>
      <c r="C147" s="499" t="s">
        <v>237</v>
      </c>
      <c r="D147" s="500"/>
      <c r="E147" s="500"/>
      <c r="F147" s="501" t="s">
        <v>238</v>
      </c>
      <c r="G147" s="500"/>
      <c r="H147" s="500"/>
      <c r="I147" s="500"/>
      <c r="J147" s="500"/>
      <c r="K147" s="500"/>
      <c r="L147" s="500"/>
      <c r="M147" s="500"/>
      <c r="N147" s="500"/>
      <c r="O147" s="500"/>
      <c r="P147" s="500"/>
      <c r="Q147" s="500"/>
      <c r="R147" s="500"/>
      <c r="S147" s="500"/>
      <c r="T147" s="500"/>
      <c r="U147" s="500"/>
      <c r="V147" s="500"/>
      <c r="W147" s="500"/>
      <c r="X147" s="500"/>
      <c r="Y147" s="500"/>
      <c r="Z147" s="500"/>
      <c r="AA147" s="500"/>
      <c r="AB147" s="500"/>
      <c r="AC147" s="564"/>
      <c r="AD147" s="565">
        <v>39</v>
      </c>
      <c r="AE147" s="566"/>
      <c r="AF147" s="567"/>
      <c r="AG147" s="623"/>
      <c r="AH147" s="624"/>
      <c r="AI147" s="623"/>
      <c r="AJ147" s="625"/>
      <c r="AK147" s="578">
        <v>1404</v>
      </c>
      <c r="AL147" s="623"/>
      <c r="AM147" s="626">
        <v>272</v>
      </c>
      <c r="AN147" s="626"/>
      <c r="AO147" s="626">
        <v>272</v>
      </c>
      <c r="AP147" s="626"/>
      <c r="AQ147" s="626">
        <v>0</v>
      </c>
      <c r="AR147" s="626"/>
      <c r="AS147" s="626"/>
      <c r="AT147" s="626"/>
      <c r="AU147" s="626"/>
      <c r="AV147" s="626"/>
      <c r="AW147" s="567">
        <v>1132</v>
      </c>
      <c r="AX147" s="710"/>
      <c r="AY147" s="596"/>
    </row>
    <row r="148" spans="2:51" s="157" customFormat="1" ht="12" customHeight="1">
      <c r="B148" s="498"/>
      <c r="C148" s="499" t="s">
        <v>263</v>
      </c>
      <c r="D148" s="500"/>
      <c r="E148" s="500"/>
      <c r="F148" s="501" t="s">
        <v>289</v>
      </c>
      <c r="G148" s="500"/>
      <c r="H148" s="500"/>
      <c r="I148" s="500"/>
      <c r="J148" s="500"/>
      <c r="K148" s="500"/>
      <c r="L148" s="500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0"/>
      <c r="Y148" s="500"/>
      <c r="Z148" s="500"/>
      <c r="AA148" s="500"/>
      <c r="AB148" s="500"/>
      <c r="AC148" s="564"/>
      <c r="AD148" s="565">
        <v>39</v>
      </c>
      <c r="AE148" s="566"/>
      <c r="AF148" s="567"/>
      <c r="AG148" s="623"/>
      <c r="AH148" s="624"/>
      <c r="AI148" s="623"/>
      <c r="AJ148" s="625"/>
      <c r="AK148" s="578">
        <v>1404</v>
      </c>
      <c r="AL148" s="623"/>
      <c r="AM148" s="626">
        <v>272</v>
      </c>
      <c r="AN148" s="626"/>
      <c r="AO148" s="626">
        <v>272</v>
      </c>
      <c r="AP148" s="626"/>
      <c r="AQ148" s="626">
        <v>0</v>
      </c>
      <c r="AR148" s="626"/>
      <c r="AS148" s="626"/>
      <c r="AT148" s="626"/>
      <c r="AU148" s="626"/>
      <c r="AV148" s="626"/>
      <c r="AW148" s="567">
        <v>1132</v>
      </c>
      <c r="AX148" s="710"/>
      <c r="AY148" s="596"/>
    </row>
    <row r="149" spans="1:51" s="158" customFormat="1" ht="12.75">
      <c r="A149" s="212"/>
      <c r="B149" s="502">
        <v>1</v>
      </c>
      <c r="C149" s="503" t="s">
        <v>263</v>
      </c>
      <c r="D149" s="735"/>
      <c r="E149" s="735"/>
      <c r="F149" s="504" t="s">
        <v>296</v>
      </c>
      <c r="G149" s="500"/>
      <c r="H149" s="500"/>
      <c r="I149" s="500"/>
      <c r="J149" s="500"/>
      <c r="K149" s="500"/>
      <c r="L149" s="500"/>
      <c r="M149" s="500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0"/>
      <c r="Y149" s="500"/>
      <c r="Z149" s="500"/>
      <c r="AA149" s="500"/>
      <c r="AB149" s="500"/>
      <c r="AC149" s="564"/>
      <c r="AD149" s="568">
        <v>3</v>
      </c>
      <c r="AE149" s="569"/>
      <c r="AF149" s="570"/>
      <c r="AG149" s="743"/>
      <c r="AH149" s="628">
        <v>6</v>
      </c>
      <c r="AI149" s="743"/>
      <c r="AJ149" s="629"/>
      <c r="AK149" s="630">
        <v>108</v>
      </c>
      <c r="AL149" s="631"/>
      <c r="AM149" s="632">
        <v>64</v>
      </c>
      <c r="AN149" s="632"/>
      <c r="AO149" s="632">
        <v>64</v>
      </c>
      <c r="AP149" s="632"/>
      <c r="AQ149" s="632">
        <v>0</v>
      </c>
      <c r="AR149" s="632"/>
      <c r="AS149" s="632"/>
      <c r="AT149" s="632"/>
      <c r="AU149" s="632"/>
      <c r="AV149" s="632"/>
      <c r="AW149" s="711">
        <v>44</v>
      </c>
      <c r="AX149" s="712"/>
      <c r="AY149" s="592"/>
    </row>
    <row r="150" spans="1:51" s="158" customFormat="1" ht="12.75">
      <c r="A150" s="212"/>
      <c r="B150" s="502">
        <v>2</v>
      </c>
      <c r="C150" s="503" t="s">
        <v>263</v>
      </c>
      <c r="D150" s="735"/>
      <c r="E150" s="735"/>
      <c r="F150" s="504" t="s">
        <v>299</v>
      </c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  <c r="Y150" s="500"/>
      <c r="Z150" s="500"/>
      <c r="AA150" s="500"/>
      <c r="AB150" s="500"/>
      <c r="AC150" s="564"/>
      <c r="AD150" s="568">
        <v>6</v>
      </c>
      <c r="AE150" s="569"/>
      <c r="AF150" s="570">
        <v>6</v>
      </c>
      <c r="AG150" s="743"/>
      <c r="AH150" s="628"/>
      <c r="AI150" s="743"/>
      <c r="AJ150" s="629"/>
      <c r="AK150" s="630">
        <v>216</v>
      </c>
      <c r="AL150" s="631"/>
      <c r="AM150" s="632">
        <v>64</v>
      </c>
      <c r="AN150" s="632"/>
      <c r="AO150" s="632">
        <v>64</v>
      </c>
      <c r="AP150" s="632"/>
      <c r="AQ150" s="632">
        <v>0</v>
      </c>
      <c r="AR150" s="632"/>
      <c r="AS150" s="632"/>
      <c r="AT150" s="632"/>
      <c r="AU150" s="632"/>
      <c r="AV150" s="632"/>
      <c r="AW150" s="711">
        <v>152</v>
      </c>
      <c r="AX150" s="712"/>
      <c r="AY150" s="592"/>
    </row>
    <row r="151" spans="1:51" s="158" customFormat="1" ht="12.75" customHeight="1">
      <c r="A151" s="212"/>
      <c r="B151" s="502">
        <v>3</v>
      </c>
      <c r="C151" s="503" t="s">
        <v>263</v>
      </c>
      <c r="D151" s="735"/>
      <c r="E151" s="735"/>
      <c r="F151" s="504" t="s">
        <v>227</v>
      </c>
      <c r="G151" s="500"/>
      <c r="H151" s="500"/>
      <c r="I151" s="500"/>
      <c r="J151" s="500"/>
      <c r="K151" s="500"/>
      <c r="L151" s="500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0"/>
      <c r="Y151" s="500"/>
      <c r="Z151" s="500"/>
      <c r="AA151" s="500"/>
      <c r="AB151" s="500"/>
      <c r="AC151" s="564"/>
      <c r="AD151" s="568">
        <v>30</v>
      </c>
      <c r="AE151" s="569"/>
      <c r="AF151" s="570"/>
      <c r="AG151" s="743"/>
      <c r="AH151" s="744" t="s">
        <v>292</v>
      </c>
      <c r="AI151" s="745"/>
      <c r="AJ151" s="629">
        <v>2.4</v>
      </c>
      <c r="AK151" s="630">
        <v>1080</v>
      </c>
      <c r="AL151" s="631"/>
      <c r="AM151" s="632">
        <v>144</v>
      </c>
      <c r="AN151" s="632"/>
      <c r="AO151" s="632">
        <v>144</v>
      </c>
      <c r="AP151" s="632"/>
      <c r="AQ151" s="632">
        <v>0</v>
      </c>
      <c r="AR151" s="632"/>
      <c r="AS151" s="632"/>
      <c r="AT151" s="632"/>
      <c r="AU151" s="632"/>
      <c r="AV151" s="632"/>
      <c r="AW151" s="711">
        <v>936</v>
      </c>
      <c r="AX151" s="712"/>
      <c r="AY151" s="592"/>
    </row>
    <row r="152" spans="2:51" s="158" customFormat="1" ht="13.5">
      <c r="B152" s="505"/>
      <c r="C152" s="506"/>
      <c r="D152" s="507"/>
      <c r="E152" s="507"/>
      <c r="F152" s="508" t="s">
        <v>293</v>
      </c>
      <c r="G152" s="507"/>
      <c r="H152" s="507"/>
      <c r="I152" s="507"/>
      <c r="J152" s="507"/>
      <c r="K152" s="507"/>
      <c r="L152" s="507"/>
      <c r="M152" s="507"/>
      <c r="N152" s="507"/>
      <c r="O152" s="507"/>
      <c r="P152" s="507"/>
      <c r="Q152" s="507"/>
      <c r="R152" s="507"/>
      <c r="S152" s="507"/>
      <c r="T152" s="507"/>
      <c r="U152" s="507"/>
      <c r="V152" s="507"/>
      <c r="W152" s="507"/>
      <c r="X152" s="507"/>
      <c r="Y152" s="507"/>
      <c r="Z152" s="507"/>
      <c r="AA152" s="507"/>
      <c r="AB152" s="507"/>
      <c r="AC152" s="571"/>
      <c r="AD152" s="506"/>
      <c r="AE152" s="572"/>
      <c r="AF152" s="571"/>
      <c r="AG152" s="633"/>
      <c r="AH152" s="571"/>
      <c r="AI152" s="542"/>
      <c r="AJ152" s="634"/>
      <c r="AK152" s="635">
        <v>1404</v>
      </c>
      <c r="AL152" s="636"/>
      <c r="AM152" s="637">
        <v>272</v>
      </c>
      <c r="AN152" s="636"/>
      <c r="AO152" s="688">
        <v>272</v>
      </c>
      <c r="AP152" s="689"/>
      <c r="AQ152" s="688">
        <v>0</v>
      </c>
      <c r="AR152" s="689"/>
      <c r="AS152" s="688"/>
      <c r="AT152" s="689"/>
      <c r="AU152" s="688"/>
      <c r="AV152" s="689"/>
      <c r="AW152" s="688">
        <v>1132</v>
      </c>
      <c r="AX152" s="713"/>
      <c r="AY152" s="592"/>
    </row>
    <row r="153" spans="2:51" s="159" customFormat="1" ht="6.75" customHeight="1">
      <c r="B153" s="509"/>
      <c r="C153" s="510"/>
      <c r="D153" s="511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39"/>
      <c r="R153" s="511"/>
      <c r="S153" s="511"/>
      <c r="T153" s="511"/>
      <c r="U153" s="511"/>
      <c r="V153" s="511"/>
      <c r="W153" s="511"/>
      <c r="X153" s="511"/>
      <c r="Y153" s="511"/>
      <c r="Z153" s="511"/>
      <c r="AA153" s="511"/>
      <c r="AB153" s="511"/>
      <c r="AC153" s="511"/>
      <c r="AD153" s="511"/>
      <c r="AE153" s="511"/>
      <c r="AF153" s="539"/>
      <c r="AG153" s="511"/>
      <c r="AH153" s="511"/>
      <c r="AI153" s="511"/>
      <c r="AJ153" s="511"/>
      <c r="AK153" s="511"/>
      <c r="AL153" s="511"/>
      <c r="AM153" s="511"/>
      <c r="AN153" s="511"/>
      <c r="AO153" s="511"/>
      <c r="AP153" s="511"/>
      <c r="AQ153" s="511"/>
      <c r="AR153" s="511"/>
      <c r="AS153" s="511"/>
      <c r="AT153" s="511"/>
      <c r="AU153" s="539"/>
      <c r="AV153" s="511"/>
      <c r="AW153" s="511"/>
      <c r="AX153" s="511"/>
      <c r="AY153" s="453"/>
    </row>
    <row r="154" spans="2:51" s="158" customFormat="1" ht="12.75">
      <c r="B154" s="512"/>
      <c r="C154" s="513" t="s">
        <v>108</v>
      </c>
      <c r="D154" s="514"/>
      <c r="E154" s="514"/>
      <c r="F154" s="514"/>
      <c r="G154" s="514"/>
      <c r="H154" s="514"/>
      <c r="I154" s="514"/>
      <c r="J154" s="514"/>
      <c r="K154" s="514"/>
      <c r="L154" s="514"/>
      <c r="M154" s="514"/>
      <c r="N154" s="514"/>
      <c r="O154" s="514"/>
      <c r="P154" s="514"/>
      <c r="Q154" s="514"/>
      <c r="R154" s="540" t="s">
        <v>109</v>
      </c>
      <c r="S154" s="541"/>
      <c r="T154" s="541"/>
      <c r="U154" s="541"/>
      <c r="V154" s="541"/>
      <c r="W154" s="541"/>
      <c r="X154" s="541"/>
      <c r="Y154" s="541"/>
      <c r="Z154" s="541"/>
      <c r="AA154" s="573"/>
      <c r="AB154" s="574"/>
      <c r="AC154" s="574"/>
      <c r="AD154" s="574"/>
      <c r="AE154" s="574"/>
      <c r="AF154" s="574"/>
      <c r="AG154" s="574"/>
      <c r="AH154" s="574"/>
      <c r="AI154" s="574"/>
      <c r="AJ154" s="638"/>
      <c r="AK154" s="639">
        <v>8640</v>
      </c>
      <c r="AL154" s="640"/>
      <c r="AM154" s="641">
        <f>SUM(AO154:AV154)</f>
        <v>3080</v>
      </c>
      <c r="AN154" s="642"/>
      <c r="AO154" s="641">
        <v>1284</v>
      </c>
      <c r="AP154" s="642"/>
      <c r="AQ154" s="641">
        <v>108</v>
      </c>
      <c r="AR154" s="642"/>
      <c r="AS154" s="641">
        <v>536</v>
      </c>
      <c r="AT154" s="642"/>
      <c r="AU154" s="641">
        <v>1152</v>
      </c>
      <c r="AV154" s="642"/>
      <c r="AW154" s="641">
        <v>5560</v>
      </c>
      <c r="AX154" s="714"/>
      <c r="AY154" s="592"/>
    </row>
    <row r="155" spans="2:254" s="160" customFormat="1" ht="12.75">
      <c r="B155" s="515"/>
      <c r="C155" s="516" t="s">
        <v>300</v>
      </c>
      <c r="D155" s="517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42" t="s">
        <v>110</v>
      </c>
      <c r="S155" s="458"/>
      <c r="T155" s="458"/>
      <c r="U155" s="458"/>
      <c r="V155" s="458"/>
      <c r="W155" s="458"/>
      <c r="X155" s="458"/>
      <c r="Y155" s="458"/>
      <c r="Z155" s="458"/>
      <c r="AA155" s="453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643">
        <v>8640</v>
      </c>
      <c r="AL155" s="644"/>
      <c r="AM155" s="645">
        <f>SUM(AO155:AV155)</f>
        <v>3080</v>
      </c>
      <c r="AN155" s="646"/>
      <c r="AO155" s="645">
        <v>1284</v>
      </c>
      <c r="AP155" s="646"/>
      <c r="AQ155" s="645">
        <v>108</v>
      </c>
      <c r="AR155" s="646"/>
      <c r="AS155" s="645">
        <v>536</v>
      </c>
      <c r="AT155" s="646"/>
      <c r="AU155" s="645">
        <v>1152</v>
      </c>
      <c r="AV155" s="646"/>
      <c r="AW155" s="645">
        <v>5560</v>
      </c>
      <c r="AX155" s="715"/>
      <c r="AY155" s="452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2:254" s="160" customFormat="1" ht="12.75">
      <c r="B156" s="515"/>
      <c r="C156" s="516"/>
      <c r="D156" s="517"/>
      <c r="E156" s="517"/>
      <c r="F156" s="517"/>
      <c r="G156" s="517"/>
      <c r="H156" s="517"/>
      <c r="I156" s="517"/>
      <c r="J156" s="517"/>
      <c r="K156" s="517"/>
      <c r="L156" s="517"/>
      <c r="M156" s="517"/>
      <c r="N156" s="517"/>
      <c r="O156" s="517"/>
      <c r="P156" s="517"/>
      <c r="Q156" s="517"/>
      <c r="R156" s="543" t="s">
        <v>211</v>
      </c>
      <c r="S156" s="543"/>
      <c r="T156" s="543"/>
      <c r="U156" s="543"/>
      <c r="V156" s="543"/>
      <c r="W156" s="543"/>
      <c r="X156" s="543"/>
      <c r="Y156" s="543"/>
      <c r="Z156" s="543"/>
      <c r="AA156" s="543"/>
      <c r="AB156" s="543"/>
      <c r="AC156" s="543"/>
      <c r="AD156" s="458"/>
      <c r="AE156" s="458"/>
      <c r="AF156" s="458"/>
      <c r="AG156" s="458"/>
      <c r="AH156" s="458"/>
      <c r="AI156" s="458"/>
      <c r="AJ156" s="458"/>
      <c r="AK156" s="643"/>
      <c r="AL156" s="644"/>
      <c r="AM156" s="647"/>
      <c r="AN156" s="646"/>
      <c r="AO156" s="647"/>
      <c r="AP156" s="646"/>
      <c r="AQ156" s="647"/>
      <c r="AR156" s="646"/>
      <c r="AS156" s="647"/>
      <c r="AT156" s="646"/>
      <c r="AU156" s="647"/>
      <c r="AV156" s="646"/>
      <c r="AW156" s="647"/>
      <c r="AX156" s="646"/>
      <c r="AY156" s="452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2:254" s="160" customFormat="1" ht="13.5">
      <c r="B157" s="515"/>
      <c r="C157" s="516"/>
      <c r="D157" s="51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42" t="s">
        <v>212</v>
      </c>
      <c r="S157" s="458"/>
      <c r="T157" s="458"/>
      <c r="U157" s="458"/>
      <c r="V157" s="458"/>
      <c r="W157" s="458"/>
      <c r="X157" s="458"/>
      <c r="Y157" s="458"/>
      <c r="Z157" s="458"/>
      <c r="AA157" s="453"/>
      <c r="AB157" s="458"/>
      <c r="AC157" s="458"/>
      <c r="AD157" s="458"/>
      <c r="AE157" s="458"/>
      <c r="AF157" s="458"/>
      <c r="AG157" s="458"/>
      <c r="AH157" s="458"/>
      <c r="AI157" s="458"/>
      <c r="AJ157" s="458"/>
      <c r="AK157" s="648"/>
      <c r="AL157" s="649"/>
      <c r="AM157" s="650"/>
      <c r="AN157" s="651"/>
      <c r="AO157" s="650"/>
      <c r="AP157" s="651"/>
      <c r="AQ157" s="650"/>
      <c r="AR157" s="651"/>
      <c r="AS157" s="650"/>
      <c r="AT157" s="651"/>
      <c r="AU157" s="650"/>
      <c r="AV157" s="651"/>
      <c r="AW157" s="650"/>
      <c r="AX157" s="651"/>
      <c r="AY157" s="452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2:254" s="160" customFormat="1" ht="12.75">
      <c r="B158" s="515"/>
      <c r="C158" s="736"/>
      <c r="D158" s="517"/>
      <c r="E158" s="517"/>
      <c r="F158" s="517"/>
      <c r="G158" s="517"/>
      <c r="H158" s="517"/>
      <c r="I158" s="517"/>
      <c r="J158" s="517"/>
      <c r="K158" s="517"/>
      <c r="L158" s="517"/>
      <c r="M158" s="517"/>
      <c r="N158" s="517"/>
      <c r="O158" s="517"/>
      <c r="P158" s="517"/>
      <c r="Q158" s="517"/>
      <c r="R158" s="542" t="s">
        <v>111</v>
      </c>
      <c r="S158" s="458"/>
      <c r="T158" s="458"/>
      <c r="U158" s="458"/>
      <c r="V158" s="458"/>
      <c r="W158" s="458"/>
      <c r="X158" s="458"/>
      <c r="Y158" s="458"/>
      <c r="Z158" s="458"/>
      <c r="AA158" s="452"/>
      <c r="AB158" s="575"/>
      <c r="AC158" s="575"/>
      <c r="AD158" s="575"/>
      <c r="AE158" s="575"/>
      <c r="AF158" s="575"/>
      <c r="AG158" s="575"/>
      <c r="AH158" s="575"/>
      <c r="AI158" s="575"/>
      <c r="AJ158" s="575"/>
      <c r="AK158" s="652">
        <v>2</v>
      </c>
      <c r="AL158" s="653"/>
      <c r="AM158" s="654"/>
      <c r="AN158" s="542"/>
      <c r="AO158" s="542"/>
      <c r="AP158" s="542"/>
      <c r="AQ158" s="542"/>
      <c r="AR158" s="542"/>
      <c r="AS158" s="542"/>
      <c r="AT158" s="542"/>
      <c r="AU158" s="542"/>
      <c r="AV158" s="542"/>
      <c r="AW158" s="542"/>
      <c r="AX158" s="750"/>
      <c r="AY158" s="452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254" s="160" customFormat="1" ht="12.75">
      <c r="A159" s="230">
        <f>AW159</f>
        <v>240</v>
      </c>
      <c r="B159" s="515"/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  <c r="O159" s="458"/>
      <c r="P159" s="458"/>
      <c r="Q159" s="458"/>
      <c r="R159" s="544" t="s">
        <v>113</v>
      </c>
      <c r="S159" s="458"/>
      <c r="T159" s="458"/>
      <c r="U159" s="458"/>
      <c r="V159" s="542"/>
      <c r="W159" s="458"/>
      <c r="X159" s="458"/>
      <c r="Y159" s="458"/>
      <c r="Z159" s="458"/>
      <c r="AA159" s="452"/>
      <c r="AB159" s="576"/>
      <c r="AC159" s="576"/>
      <c r="AD159" s="576"/>
      <c r="AE159" s="576"/>
      <c r="AF159" s="576"/>
      <c r="AG159" s="576"/>
      <c r="AH159" s="576"/>
      <c r="AI159" s="576"/>
      <c r="AJ159" s="576"/>
      <c r="AK159" s="655">
        <v>31</v>
      </c>
      <c r="AL159" s="656"/>
      <c r="AM159" s="657" t="s">
        <v>213</v>
      </c>
      <c r="AN159" s="542"/>
      <c r="AO159" s="542"/>
      <c r="AP159" s="542"/>
      <c r="AQ159" s="542"/>
      <c r="AR159" s="542"/>
      <c r="AS159" s="542"/>
      <c r="AT159" s="542"/>
      <c r="AU159" s="542"/>
      <c r="AV159" s="690"/>
      <c r="AW159" s="716">
        <v>240</v>
      </c>
      <c r="AX159" s="751"/>
      <c r="AY159" s="452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2:254" s="160" customFormat="1" ht="13.5">
      <c r="B160" s="519"/>
      <c r="C160" s="520"/>
      <c r="D160" s="520"/>
      <c r="E160" s="520"/>
      <c r="F160" s="520"/>
      <c r="G160" s="520"/>
      <c r="H160" s="520"/>
      <c r="I160" s="520"/>
      <c r="J160" s="520"/>
      <c r="K160" s="520"/>
      <c r="L160" s="520"/>
      <c r="M160" s="520"/>
      <c r="N160" s="520"/>
      <c r="O160" s="520"/>
      <c r="P160" s="520"/>
      <c r="Q160" s="520"/>
      <c r="R160" s="545" t="s">
        <v>114</v>
      </c>
      <c r="S160" s="520"/>
      <c r="T160" s="520"/>
      <c r="U160" s="520"/>
      <c r="V160" s="546"/>
      <c r="W160" s="520"/>
      <c r="X160" s="520"/>
      <c r="Y160" s="520"/>
      <c r="Z160" s="520"/>
      <c r="AA160" s="485"/>
      <c r="AB160" s="577"/>
      <c r="AC160" s="577"/>
      <c r="AD160" s="577"/>
      <c r="AE160" s="577"/>
      <c r="AF160" s="577"/>
      <c r="AG160" s="577"/>
      <c r="AH160" s="577"/>
      <c r="AI160" s="577"/>
      <c r="AJ160" s="577"/>
      <c r="AK160" s="746" t="s">
        <v>295</v>
      </c>
      <c r="AL160" s="747"/>
      <c r="AM160" s="660"/>
      <c r="AN160" s="546"/>
      <c r="AO160" s="485"/>
      <c r="AP160" s="485"/>
      <c r="AQ160" s="485"/>
      <c r="AR160" s="485"/>
      <c r="AS160" s="485"/>
      <c r="AT160" s="485"/>
      <c r="AU160" s="485"/>
      <c r="AV160" s="485"/>
      <c r="AW160" s="485"/>
      <c r="AX160" s="752"/>
      <c r="AY160" s="452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2:63" ht="12.75">
      <c r="B161" s="452"/>
      <c r="C161" s="452"/>
      <c r="D161" s="452"/>
      <c r="E161" s="452"/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452"/>
      <c r="AF161" s="452"/>
      <c r="AG161" s="452"/>
      <c r="AH161" s="452"/>
      <c r="AI161" s="452"/>
      <c r="AJ161" s="452"/>
      <c r="AK161" s="452"/>
      <c r="AL161" s="452"/>
      <c r="AM161" s="452"/>
      <c r="AN161" s="452"/>
      <c r="AO161" s="452"/>
      <c r="AP161" s="452"/>
      <c r="AQ161" s="452"/>
      <c r="AR161" s="452"/>
      <c r="AS161" s="452"/>
      <c r="AT161" s="452"/>
      <c r="AU161" s="452"/>
      <c r="AV161" s="452"/>
      <c r="AW161" s="452"/>
      <c r="AX161" s="452"/>
      <c r="AY161" s="452"/>
      <c r="AZ161" s="452"/>
      <c r="BA161" s="592"/>
      <c r="BB161" s="592"/>
      <c r="BC161" s="592"/>
      <c r="BD161" s="592"/>
      <c r="BE161" s="592"/>
      <c r="BF161" s="592"/>
      <c r="BG161" s="592"/>
      <c r="BH161" s="592"/>
      <c r="BI161" s="452"/>
      <c r="BJ161" s="452"/>
      <c r="BK161" s="452"/>
    </row>
    <row r="162" spans="2:63" ht="15">
      <c r="B162" s="753" t="s">
        <v>301</v>
      </c>
      <c r="C162" s="753"/>
      <c r="D162" s="753"/>
      <c r="E162" s="753"/>
      <c r="F162" s="753"/>
      <c r="G162" s="753"/>
      <c r="H162" s="753"/>
      <c r="I162" s="753"/>
      <c r="J162" s="753"/>
      <c r="K162" s="753"/>
      <c r="L162" s="753"/>
      <c r="M162" s="452"/>
      <c r="N162" s="452"/>
      <c r="O162" s="452"/>
      <c r="P162" s="452"/>
      <c r="Q162" s="452"/>
      <c r="R162" s="452"/>
      <c r="S162" s="452"/>
      <c r="T162" s="452"/>
      <c r="U162" s="452"/>
      <c r="V162" s="452"/>
      <c r="W162" s="452"/>
      <c r="X162" s="452"/>
      <c r="Y162" s="452"/>
      <c r="Z162" s="452"/>
      <c r="AA162" s="452"/>
      <c r="AB162" s="452"/>
      <c r="AC162" s="452"/>
      <c r="AD162" s="452"/>
      <c r="AE162" s="452"/>
      <c r="AF162" s="452"/>
      <c r="AG162" s="452"/>
      <c r="AH162" s="452"/>
      <c r="AI162" s="452"/>
      <c r="AJ162" s="452"/>
      <c r="AK162" s="452"/>
      <c r="AL162" s="452"/>
      <c r="AM162" s="452"/>
      <c r="AN162" s="452"/>
      <c r="AO162" s="452"/>
      <c r="AP162" s="452"/>
      <c r="AQ162" s="452"/>
      <c r="AR162" s="452"/>
      <c r="AS162" s="452"/>
      <c r="AT162" s="452"/>
      <c r="AU162" s="452"/>
      <c r="AV162" s="452"/>
      <c r="AW162" s="452"/>
      <c r="AX162" s="452"/>
      <c r="AY162" s="452"/>
      <c r="AZ162" s="452"/>
      <c r="BA162" s="592"/>
      <c r="BB162" s="592"/>
      <c r="BC162" s="592"/>
      <c r="BD162" s="592"/>
      <c r="BE162" s="592"/>
      <c r="BF162" s="592"/>
      <c r="BG162" s="592"/>
      <c r="BH162" s="592"/>
      <c r="BI162" s="452"/>
      <c r="BJ162" s="452"/>
      <c r="BK162" s="452"/>
    </row>
    <row r="163" spans="2:63" ht="15">
      <c r="B163" s="753" t="s">
        <v>302</v>
      </c>
      <c r="C163" s="753"/>
      <c r="D163" s="753"/>
      <c r="E163" s="753"/>
      <c r="F163" s="753"/>
      <c r="G163" s="753"/>
      <c r="H163" s="753"/>
      <c r="I163" s="753"/>
      <c r="J163" s="753"/>
      <c r="K163" s="753"/>
      <c r="L163" s="753"/>
      <c r="M163" s="452"/>
      <c r="N163" s="452"/>
      <c r="O163" s="452"/>
      <c r="P163" s="452"/>
      <c r="Q163" s="452"/>
      <c r="R163" s="452"/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452"/>
      <c r="AF163" s="452"/>
      <c r="AG163" s="452"/>
      <c r="AH163" s="452"/>
      <c r="AI163" s="452"/>
      <c r="AJ163" s="452"/>
      <c r="AK163" s="452"/>
      <c r="AL163" s="452"/>
      <c r="AM163" s="452"/>
      <c r="AN163" s="452"/>
      <c r="AO163" s="452"/>
      <c r="AP163" s="452"/>
      <c r="AQ163" s="452"/>
      <c r="AR163" s="452"/>
      <c r="AS163" s="452"/>
      <c r="AT163" s="452"/>
      <c r="AU163" s="452"/>
      <c r="AV163" s="452"/>
      <c r="AW163" s="452"/>
      <c r="AX163" s="452"/>
      <c r="AY163" s="452"/>
      <c r="AZ163" s="452"/>
      <c r="BA163" s="592"/>
      <c r="BB163" s="592"/>
      <c r="BC163" s="592"/>
      <c r="BD163" s="592"/>
      <c r="BE163" s="592"/>
      <c r="BF163" s="592"/>
      <c r="BG163" s="592"/>
      <c r="BH163" s="592"/>
      <c r="BI163" s="452"/>
      <c r="BJ163" s="452"/>
      <c r="BK163" s="452"/>
    </row>
    <row r="164" spans="2:63" ht="12.75">
      <c r="B164" s="452"/>
      <c r="C164" s="452"/>
      <c r="D164" s="452"/>
      <c r="E164" s="452"/>
      <c r="F164" s="452"/>
      <c r="G164" s="452"/>
      <c r="H164" s="452"/>
      <c r="I164" s="452"/>
      <c r="J164" s="452"/>
      <c r="K164" s="452"/>
      <c r="L164" s="452"/>
      <c r="M164" s="452"/>
      <c r="N164" s="452"/>
      <c r="O164" s="452"/>
      <c r="P164" s="452"/>
      <c r="Q164" s="452"/>
      <c r="R164" s="452"/>
      <c r="S164" s="452"/>
      <c r="T164" s="452"/>
      <c r="U164" s="452"/>
      <c r="V164" s="452"/>
      <c r="W164" s="452"/>
      <c r="X164" s="452"/>
      <c r="Y164" s="452"/>
      <c r="Z164" s="452"/>
      <c r="AA164" s="452"/>
      <c r="AB164" s="452"/>
      <c r="AC164" s="452"/>
      <c r="AD164" s="452"/>
      <c r="AE164" s="452"/>
      <c r="AF164" s="452"/>
      <c r="AG164" s="452"/>
      <c r="AH164" s="452"/>
      <c r="AI164" s="452"/>
      <c r="AJ164" s="452"/>
      <c r="AK164" s="452"/>
      <c r="AL164" s="452"/>
      <c r="AM164" s="452"/>
      <c r="AN164" s="452"/>
      <c r="AO164" s="452"/>
      <c r="AP164" s="452"/>
      <c r="AQ164" s="452"/>
      <c r="AR164" s="452"/>
      <c r="AS164" s="452"/>
      <c r="AT164" s="452"/>
      <c r="AU164" s="452"/>
      <c r="AV164" s="452"/>
      <c r="AW164" s="452"/>
      <c r="AX164" s="452"/>
      <c r="AY164" s="452"/>
      <c r="AZ164" s="452"/>
      <c r="BA164" s="592"/>
      <c r="BB164" s="592"/>
      <c r="BC164" s="592"/>
      <c r="BD164" s="592"/>
      <c r="BE164" s="592"/>
      <c r="BF164" s="592"/>
      <c r="BG164" s="592"/>
      <c r="BH164" s="592"/>
      <c r="BI164" s="452"/>
      <c r="BJ164" s="452"/>
      <c r="BK164" s="452"/>
    </row>
    <row r="165" spans="2:63" ht="12.75">
      <c r="B165" s="452"/>
      <c r="C165" s="452"/>
      <c r="D165" s="452"/>
      <c r="E165" s="452"/>
      <c r="F165" s="452"/>
      <c r="G165" s="452"/>
      <c r="H165" s="452"/>
      <c r="I165" s="452"/>
      <c r="J165" s="452"/>
      <c r="K165" s="452"/>
      <c r="L165" s="452"/>
      <c r="M165" s="452"/>
      <c r="N165" s="452"/>
      <c r="O165" s="452"/>
      <c r="P165" s="452"/>
      <c r="Q165" s="452"/>
      <c r="R165" s="452"/>
      <c r="S165" s="452"/>
      <c r="T165" s="452"/>
      <c r="U165" s="452"/>
      <c r="V165" s="452"/>
      <c r="W165" s="452"/>
      <c r="X165" s="452"/>
      <c r="Y165" s="452"/>
      <c r="Z165" s="452"/>
      <c r="AA165" s="452"/>
      <c r="AB165" s="452"/>
      <c r="AC165" s="452"/>
      <c r="AD165" s="452"/>
      <c r="AE165" s="452"/>
      <c r="AF165" s="452"/>
      <c r="AG165" s="452"/>
      <c r="AH165" s="452"/>
      <c r="AI165" s="452"/>
      <c r="AJ165" s="452"/>
      <c r="AK165" s="452"/>
      <c r="AL165" s="452"/>
      <c r="AM165" s="452"/>
      <c r="AN165" s="452"/>
      <c r="AO165" s="452"/>
      <c r="AP165" s="452"/>
      <c r="AQ165" s="452"/>
      <c r="AR165" s="452"/>
      <c r="AS165" s="452"/>
      <c r="AT165" s="452"/>
      <c r="AU165" s="452"/>
      <c r="AV165" s="452"/>
      <c r="AW165" s="452"/>
      <c r="AX165" s="452"/>
      <c r="AY165" s="452"/>
      <c r="AZ165" s="452"/>
      <c r="BA165" s="592"/>
      <c r="BB165" s="592"/>
      <c r="BC165" s="592"/>
      <c r="BD165" s="592"/>
      <c r="BE165" s="592"/>
      <c r="BF165" s="592"/>
      <c r="BG165" s="592"/>
      <c r="BH165" s="592"/>
      <c r="BI165" s="452"/>
      <c r="BJ165" s="452"/>
      <c r="BK165" s="452"/>
    </row>
    <row r="166" spans="2:63" ht="12.75">
      <c r="B166" s="452"/>
      <c r="C166" s="452"/>
      <c r="D166" s="452"/>
      <c r="E166" s="452"/>
      <c r="F166" s="452"/>
      <c r="G166" s="452"/>
      <c r="H166" s="452"/>
      <c r="I166" s="452"/>
      <c r="J166" s="452"/>
      <c r="K166" s="452"/>
      <c r="L166" s="452"/>
      <c r="M166" s="452"/>
      <c r="N166" s="452"/>
      <c r="O166" s="452"/>
      <c r="P166" s="452"/>
      <c r="Q166" s="452"/>
      <c r="R166" s="452"/>
      <c r="S166" s="452"/>
      <c r="T166" s="452"/>
      <c r="U166" s="452"/>
      <c r="V166" s="452"/>
      <c r="W166" s="452"/>
      <c r="X166" s="452"/>
      <c r="Y166" s="452"/>
      <c r="Z166" s="452"/>
      <c r="AA166" s="452"/>
      <c r="AB166" s="452"/>
      <c r="AC166" s="452"/>
      <c r="AD166" s="452"/>
      <c r="AE166" s="452"/>
      <c r="AF166" s="452"/>
      <c r="AG166" s="452"/>
      <c r="AH166" s="452"/>
      <c r="AI166" s="452"/>
      <c r="AJ166" s="452"/>
      <c r="AK166" s="452"/>
      <c r="AL166" s="452"/>
      <c r="AM166" s="452"/>
      <c r="AN166" s="452"/>
      <c r="AO166" s="452"/>
      <c r="AP166" s="452"/>
      <c r="AQ166" s="452"/>
      <c r="AR166" s="452"/>
      <c r="AS166" s="452"/>
      <c r="AT166" s="452"/>
      <c r="AU166" s="452"/>
      <c r="AV166" s="452"/>
      <c r="AW166" s="452"/>
      <c r="AX166" s="452"/>
      <c r="AY166" s="452"/>
      <c r="AZ166" s="452"/>
      <c r="BA166" s="592"/>
      <c r="BB166" s="592"/>
      <c r="BC166" s="592"/>
      <c r="BD166" s="592"/>
      <c r="BE166" s="592"/>
      <c r="BF166" s="592"/>
      <c r="BG166" s="592"/>
      <c r="BH166" s="592"/>
      <c r="BI166" s="452"/>
      <c r="BJ166" s="452"/>
      <c r="BK166" s="452"/>
    </row>
    <row r="167" spans="2:63" ht="12.75">
      <c r="B167" s="452"/>
      <c r="C167" s="452"/>
      <c r="D167" s="452"/>
      <c r="E167" s="452"/>
      <c r="F167" s="452"/>
      <c r="G167" s="452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452"/>
      <c r="T167" s="452"/>
      <c r="U167" s="452"/>
      <c r="V167" s="452"/>
      <c r="W167" s="452"/>
      <c r="X167" s="452"/>
      <c r="Y167" s="452"/>
      <c r="Z167" s="452"/>
      <c r="AA167" s="452"/>
      <c r="AB167" s="452"/>
      <c r="AC167" s="452"/>
      <c r="AD167" s="452"/>
      <c r="AE167" s="452"/>
      <c r="AF167" s="452"/>
      <c r="AG167" s="452"/>
      <c r="AH167" s="452"/>
      <c r="AI167" s="452"/>
      <c r="AJ167" s="452"/>
      <c r="AK167" s="452"/>
      <c r="AL167" s="452"/>
      <c r="AM167" s="452"/>
      <c r="AN167" s="452"/>
      <c r="AO167" s="452"/>
      <c r="AP167" s="452"/>
      <c r="AQ167" s="452"/>
      <c r="AR167" s="452"/>
      <c r="AS167" s="452"/>
      <c r="AT167" s="452"/>
      <c r="AU167" s="452"/>
      <c r="AV167" s="452"/>
      <c r="AW167" s="452"/>
      <c r="AX167" s="452"/>
      <c r="AY167" s="452"/>
      <c r="AZ167" s="452"/>
      <c r="BA167" s="592"/>
      <c r="BB167" s="592"/>
      <c r="BC167" s="592"/>
      <c r="BD167" s="592"/>
      <c r="BE167" s="592"/>
      <c r="BF167" s="592"/>
      <c r="BG167" s="592"/>
      <c r="BH167" s="592"/>
      <c r="BI167" s="452"/>
      <c r="BJ167" s="452"/>
      <c r="BK167" s="452"/>
    </row>
    <row r="168" spans="2:63" ht="12.75">
      <c r="B168" s="452"/>
      <c r="C168" s="452"/>
      <c r="D168" s="452"/>
      <c r="E168" s="452"/>
      <c r="F168" s="452"/>
      <c r="G168" s="452"/>
      <c r="H168" s="452"/>
      <c r="I168" s="452"/>
      <c r="J168" s="452"/>
      <c r="K168" s="452"/>
      <c r="L168" s="452"/>
      <c r="M168" s="452"/>
      <c r="N168" s="452"/>
      <c r="O168" s="452"/>
      <c r="P168" s="452"/>
      <c r="Q168" s="452"/>
      <c r="R168" s="452"/>
      <c r="S168" s="452"/>
      <c r="T168" s="452"/>
      <c r="U168" s="452"/>
      <c r="V168" s="452"/>
      <c r="W168" s="452"/>
      <c r="X168" s="452"/>
      <c r="Y168" s="452"/>
      <c r="Z168" s="452"/>
      <c r="AA168" s="452"/>
      <c r="AB168" s="452"/>
      <c r="AC168" s="452"/>
      <c r="AD168" s="452"/>
      <c r="AE168" s="452"/>
      <c r="AF168" s="452"/>
      <c r="AG168" s="452"/>
      <c r="AH168" s="452"/>
      <c r="AI168" s="452"/>
      <c r="AJ168" s="452"/>
      <c r="AK168" s="452"/>
      <c r="AL168" s="452"/>
      <c r="AM168" s="452"/>
      <c r="AN168" s="452"/>
      <c r="AO168" s="452"/>
      <c r="AP168" s="452"/>
      <c r="AQ168" s="452"/>
      <c r="AR168" s="452"/>
      <c r="AS168" s="452"/>
      <c r="AT168" s="452"/>
      <c r="AU168" s="452"/>
      <c r="AV168" s="452"/>
      <c r="AW168" s="452"/>
      <c r="AX168" s="452"/>
      <c r="AY168" s="452"/>
      <c r="AZ168" s="452"/>
      <c r="BA168" s="592"/>
      <c r="BB168" s="592"/>
      <c r="BC168" s="592"/>
      <c r="BD168" s="592"/>
      <c r="BE168" s="592"/>
      <c r="BF168" s="592"/>
      <c r="BG168" s="592"/>
      <c r="BH168" s="592"/>
      <c r="BI168" s="452"/>
      <c r="BJ168" s="452"/>
      <c r="BK168" s="452"/>
    </row>
    <row r="169" spans="2:63" ht="12.75">
      <c r="B169" s="452"/>
      <c r="C169" s="452"/>
      <c r="D169" s="452"/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P169" s="452"/>
      <c r="Q169" s="452"/>
      <c r="R169" s="452"/>
      <c r="S169" s="452"/>
      <c r="T169" s="452"/>
      <c r="U169" s="452"/>
      <c r="V169" s="452"/>
      <c r="W169" s="452"/>
      <c r="X169" s="452"/>
      <c r="Y169" s="452"/>
      <c r="Z169" s="452"/>
      <c r="AA169" s="452"/>
      <c r="AB169" s="452"/>
      <c r="AC169" s="452"/>
      <c r="AD169" s="452"/>
      <c r="AE169" s="452"/>
      <c r="AF169" s="452"/>
      <c r="AG169" s="452"/>
      <c r="AH169" s="452"/>
      <c r="AI169" s="452"/>
      <c r="AJ169" s="452"/>
      <c r="AK169" s="452"/>
      <c r="AL169" s="452"/>
      <c r="AM169" s="452"/>
      <c r="AN169" s="452"/>
      <c r="AO169" s="452"/>
      <c r="AP169" s="452"/>
      <c r="AQ169" s="452"/>
      <c r="AR169" s="452"/>
      <c r="AS169" s="452"/>
      <c r="AT169" s="452"/>
      <c r="AU169" s="452"/>
      <c r="AV169" s="452"/>
      <c r="AW169" s="452"/>
      <c r="AX169" s="452"/>
      <c r="AY169" s="452"/>
      <c r="AZ169" s="452"/>
      <c r="BA169" s="592"/>
      <c r="BB169" s="592"/>
      <c r="BC169" s="592"/>
      <c r="BD169" s="592"/>
      <c r="BE169" s="592"/>
      <c r="BF169" s="592"/>
      <c r="BG169" s="592"/>
      <c r="BH169" s="592"/>
      <c r="BI169" s="452"/>
      <c r="BJ169" s="452"/>
      <c r="BK169" s="452"/>
    </row>
    <row r="170" spans="2:63" ht="12.75">
      <c r="B170" s="452"/>
      <c r="C170" s="452"/>
      <c r="D170" s="452"/>
      <c r="E170" s="452"/>
      <c r="F170" s="452"/>
      <c r="G170" s="452"/>
      <c r="H170" s="452"/>
      <c r="I170" s="452"/>
      <c r="J170" s="452"/>
      <c r="K170" s="452"/>
      <c r="L170" s="452"/>
      <c r="M170" s="452"/>
      <c r="N170" s="452"/>
      <c r="O170" s="452"/>
      <c r="P170" s="452"/>
      <c r="Q170" s="452"/>
      <c r="R170" s="452"/>
      <c r="S170" s="452"/>
      <c r="T170" s="452"/>
      <c r="U170" s="452"/>
      <c r="V170" s="452"/>
      <c r="W170" s="452"/>
      <c r="X170" s="452"/>
      <c r="Y170" s="452"/>
      <c r="Z170" s="452"/>
      <c r="AA170" s="452"/>
      <c r="AB170" s="452"/>
      <c r="AC170" s="452"/>
      <c r="AD170" s="452"/>
      <c r="AE170" s="452"/>
      <c r="AF170" s="452"/>
      <c r="AG170" s="452"/>
      <c r="AH170" s="452"/>
      <c r="AI170" s="452"/>
      <c r="AJ170" s="452"/>
      <c r="AK170" s="452"/>
      <c r="AL170" s="452"/>
      <c r="AM170" s="452"/>
      <c r="AN170" s="452"/>
      <c r="AO170" s="452"/>
      <c r="AP170" s="452"/>
      <c r="AQ170" s="452"/>
      <c r="AR170" s="452"/>
      <c r="AS170" s="452"/>
      <c r="AT170" s="452"/>
      <c r="AU170" s="452"/>
      <c r="AV170" s="452"/>
      <c r="AW170" s="452"/>
      <c r="AX170" s="452"/>
      <c r="AY170" s="452"/>
      <c r="AZ170" s="452"/>
      <c r="BA170" s="592"/>
      <c r="BB170" s="592"/>
      <c r="BC170" s="592"/>
      <c r="BD170" s="592"/>
      <c r="BE170" s="592"/>
      <c r="BF170" s="592"/>
      <c r="BG170" s="592"/>
      <c r="BH170" s="592"/>
      <c r="BI170" s="452"/>
      <c r="BJ170" s="452"/>
      <c r="BK170" s="452"/>
    </row>
    <row r="171" spans="2:63" ht="12.75">
      <c r="B171" s="452"/>
      <c r="C171" s="452"/>
      <c r="D171" s="452"/>
      <c r="E171" s="452"/>
      <c r="F171" s="452"/>
      <c r="G171" s="452"/>
      <c r="H171" s="452"/>
      <c r="I171" s="452"/>
      <c r="J171" s="452"/>
      <c r="K171" s="452"/>
      <c r="L171" s="452"/>
      <c r="M171" s="452"/>
      <c r="N171" s="452"/>
      <c r="O171" s="452"/>
      <c r="P171" s="452"/>
      <c r="Q171" s="452"/>
      <c r="R171" s="452"/>
      <c r="S171" s="452"/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52"/>
      <c r="AH171" s="452"/>
      <c r="AI171" s="452"/>
      <c r="AJ171" s="452"/>
      <c r="AK171" s="452"/>
      <c r="AL171" s="452"/>
      <c r="AM171" s="452"/>
      <c r="AN171" s="452"/>
      <c r="AO171" s="452"/>
      <c r="AP171" s="452"/>
      <c r="AQ171" s="452"/>
      <c r="AR171" s="452"/>
      <c r="AS171" s="452"/>
      <c r="AT171" s="452"/>
      <c r="AU171" s="452"/>
      <c r="AV171" s="452"/>
      <c r="AW171" s="452"/>
      <c r="AX171" s="452"/>
      <c r="AY171" s="452"/>
      <c r="AZ171" s="452"/>
      <c r="BA171" s="592"/>
      <c r="BB171" s="592"/>
      <c r="BC171" s="592"/>
      <c r="BD171" s="592"/>
      <c r="BE171" s="592"/>
      <c r="BF171" s="592"/>
      <c r="BG171" s="592"/>
      <c r="BH171" s="592"/>
      <c r="BI171" s="452"/>
      <c r="BJ171" s="452"/>
      <c r="BK171" s="452"/>
    </row>
    <row r="172" spans="2:63" ht="12.75">
      <c r="B172" s="452"/>
      <c r="C172" s="452"/>
      <c r="D172" s="452"/>
      <c r="E172" s="452"/>
      <c r="F172" s="452"/>
      <c r="G172" s="452"/>
      <c r="H172" s="452"/>
      <c r="I172" s="452"/>
      <c r="J172" s="452"/>
      <c r="K172" s="452"/>
      <c r="L172" s="452"/>
      <c r="M172" s="452"/>
      <c r="N172" s="452"/>
      <c r="O172" s="452"/>
      <c r="P172" s="452"/>
      <c r="Q172" s="452"/>
      <c r="R172" s="452"/>
      <c r="S172" s="452"/>
      <c r="T172" s="452"/>
      <c r="U172" s="452"/>
      <c r="V172" s="452"/>
      <c r="W172" s="452"/>
      <c r="X172" s="452"/>
      <c r="Y172" s="452"/>
      <c r="Z172" s="452"/>
      <c r="AA172" s="452"/>
      <c r="AB172" s="452"/>
      <c r="AC172" s="452"/>
      <c r="AD172" s="452"/>
      <c r="AE172" s="452"/>
      <c r="AF172" s="452"/>
      <c r="AG172" s="452"/>
      <c r="AH172" s="452"/>
      <c r="AI172" s="452"/>
      <c r="AJ172" s="452"/>
      <c r="AK172" s="452"/>
      <c r="AL172" s="452"/>
      <c r="AM172" s="452"/>
      <c r="AN172" s="452"/>
      <c r="AO172" s="452"/>
      <c r="AP172" s="452"/>
      <c r="AQ172" s="452"/>
      <c r="AR172" s="452"/>
      <c r="AS172" s="452"/>
      <c r="AT172" s="452"/>
      <c r="AU172" s="452"/>
      <c r="AV172" s="452"/>
      <c r="AW172" s="452"/>
      <c r="AX172" s="452"/>
      <c r="AY172" s="452"/>
      <c r="AZ172" s="452"/>
      <c r="BA172" s="592"/>
      <c r="BB172" s="592"/>
      <c r="BC172" s="592"/>
      <c r="BD172" s="592"/>
      <c r="BE172" s="592"/>
      <c r="BF172" s="592"/>
      <c r="BG172" s="592"/>
      <c r="BH172" s="592"/>
      <c r="BI172" s="452"/>
      <c r="BJ172" s="452"/>
      <c r="BK172" s="452"/>
    </row>
    <row r="173" spans="2:63" ht="12.75">
      <c r="B173" s="452"/>
      <c r="C173" s="452"/>
      <c r="D173" s="452"/>
      <c r="E173" s="452"/>
      <c r="F173" s="452"/>
      <c r="G173" s="452"/>
      <c r="H173" s="452"/>
      <c r="I173" s="452"/>
      <c r="J173" s="452"/>
      <c r="K173" s="452"/>
      <c r="L173" s="452"/>
      <c r="M173" s="452"/>
      <c r="N173" s="452"/>
      <c r="O173" s="452"/>
      <c r="P173" s="452"/>
      <c r="Q173" s="452"/>
      <c r="R173" s="452"/>
      <c r="S173" s="452"/>
      <c r="T173" s="452"/>
      <c r="U173" s="452"/>
      <c r="V173" s="452"/>
      <c r="W173" s="452"/>
      <c r="X173" s="452"/>
      <c r="Y173" s="452"/>
      <c r="Z173" s="452"/>
      <c r="AA173" s="452"/>
      <c r="AB173" s="452"/>
      <c r="AC173" s="452"/>
      <c r="AD173" s="452"/>
      <c r="AE173" s="452"/>
      <c r="AF173" s="452"/>
      <c r="AG173" s="452"/>
      <c r="AH173" s="452"/>
      <c r="AI173" s="452"/>
      <c r="AJ173" s="452"/>
      <c r="AK173" s="452"/>
      <c r="AL173" s="452"/>
      <c r="AM173" s="452"/>
      <c r="AN173" s="452"/>
      <c r="AO173" s="452"/>
      <c r="AP173" s="452"/>
      <c r="AQ173" s="452"/>
      <c r="AR173" s="452"/>
      <c r="AS173" s="452"/>
      <c r="AT173" s="452"/>
      <c r="AU173" s="452"/>
      <c r="AV173" s="452"/>
      <c r="AW173" s="452"/>
      <c r="AX173" s="452"/>
      <c r="AY173" s="452"/>
      <c r="AZ173" s="452"/>
      <c r="BA173" s="592"/>
      <c r="BB173" s="592"/>
      <c r="BC173" s="592"/>
      <c r="BD173" s="592"/>
      <c r="BE173" s="592"/>
      <c r="BF173" s="592"/>
      <c r="BG173" s="592"/>
      <c r="BH173" s="592"/>
      <c r="BI173" s="452"/>
      <c r="BJ173" s="452"/>
      <c r="BK173" s="452"/>
    </row>
    <row r="174" spans="2:63" ht="12.75">
      <c r="B174" s="452"/>
      <c r="C174" s="452"/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2"/>
      <c r="AH174" s="452"/>
      <c r="AI174" s="452"/>
      <c r="AJ174" s="452"/>
      <c r="AK174" s="452"/>
      <c r="AL174" s="452"/>
      <c r="AM174" s="452"/>
      <c r="AN174" s="452"/>
      <c r="AO174" s="452"/>
      <c r="AP174" s="452"/>
      <c r="AQ174" s="452"/>
      <c r="AR174" s="452"/>
      <c r="AS174" s="452"/>
      <c r="AT174" s="452"/>
      <c r="AU174" s="452"/>
      <c r="AV174" s="452"/>
      <c r="AW174" s="452"/>
      <c r="AX174" s="452"/>
      <c r="AY174" s="452"/>
      <c r="AZ174" s="452"/>
      <c r="BA174" s="592"/>
      <c r="BB174" s="592"/>
      <c r="BC174" s="592"/>
      <c r="BD174" s="592"/>
      <c r="BE174" s="592"/>
      <c r="BF174" s="592"/>
      <c r="BG174" s="592"/>
      <c r="BH174" s="592"/>
      <c r="BI174" s="452"/>
      <c r="BJ174" s="452"/>
      <c r="BK174" s="452"/>
    </row>
    <row r="175" spans="2:63" ht="12.75">
      <c r="B175" s="452"/>
      <c r="C175" s="452"/>
      <c r="D175" s="452"/>
      <c r="E175" s="452"/>
      <c r="F175" s="452"/>
      <c r="G175" s="452"/>
      <c r="H175" s="452"/>
      <c r="I175" s="452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2"/>
      <c r="AC175" s="452"/>
      <c r="AD175" s="452"/>
      <c r="AE175" s="452"/>
      <c r="AF175" s="452"/>
      <c r="AG175" s="452"/>
      <c r="AH175" s="452"/>
      <c r="AI175" s="452"/>
      <c r="AJ175" s="452"/>
      <c r="AK175" s="452"/>
      <c r="AL175" s="452"/>
      <c r="AM175" s="452"/>
      <c r="AN175" s="452"/>
      <c r="AO175" s="452"/>
      <c r="AP175" s="452"/>
      <c r="AQ175" s="452"/>
      <c r="AR175" s="452"/>
      <c r="AS175" s="452"/>
      <c r="AT175" s="452"/>
      <c r="AU175" s="452"/>
      <c r="AV175" s="452"/>
      <c r="AW175" s="452"/>
      <c r="AX175" s="452"/>
      <c r="AY175" s="452"/>
      <c r="AZ175" s="452"/>
      <c r="BA175" s="592"/>
      <c r="BB175" s="592"/>
      <c r="BC175" s="592"/>
      <c r="BD175" s="592"/>
      <c r="BE175" s="592"/>
      <c r="BF175" s="592"/>
      <c r="BG175" s="592"/>
      <c r="BH175" s="592"/>
      <c r="BI175" s="452"/>
      <c r="BJ175" s="452"/>
      <c r="BK175" s="452"/>
    </row>
    <row r="176" spans="2:63" ht="12.75">
      <c r="B176" s="452"/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52"/>
      <c r="R176" s="452"/>
      <c r="S176" s="452"/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52"/>
      <c r="AH176" s="452"/>
      <c r="AI176" s="452"/>
      <c r="AJ176" s="452"/>
      <c r="AK176" s="452"/>
      <c r="AL176" s="452"/>
      <c r="AM176" s="452"/>
      <c r="AN176" s="452"/>
      <c r="AO176" s="452"/>
      <c r="AP176" s="452"/>
      <c r="AQ176" s="452"/>
      <c r="AR176" s="452"/>
      <c r="AS176" s="452"/>
      <c r="AT176" s="452"/>
      <c r="AU176" s="452"/>
      <c r="AV176" s="452"/>
      <c r="AW176" s="452"/>
      <c r="AX176" s="452"/>
      <c r="AY176" s="452"/>
      <c r="AZ176" s="452"/>
      <c r="BA176" s="592"/>
      <c r="BB176" s="592"/>
      <c r="BC176" s="592"/>
      <c r="BD176" s="592"/>
      <c r="BE176" s="592"/>
      <c r="BF176" s="592"/>
      <c r="BG176" s="592"/>
      <c r="BH176" s="592"/>
      <c r="BI176" s="452"/>
      <c r="BJ176" s="452"/>
      <c r="BK176" s="452"/>
    </row>
    <row r="177" spans="2:63" ht="12.75">
      <c r="B177" s="452"/>
      <c r="C177" s="452"/>
      <c r="D177" s="452"/>
      <c r="E177" s="452"/>
      <c r="F177" s="452"/>
      <c r="G177" s="452"/>
      <c r="H177" s="452"/>
      <c r="I177" s="452"/>
      <c r="J177" s="452"/>
      <c r="K177" s="452"/>
      <c r="L177" s="452"/>
      <c r="M177" s="452"/>
      <c r="N177" s="452"/>
      <c r="O177" s="452"/>
      <c r="P177" s="452"/>
      <c r="Q177" s="452"/>
      <c r="R177" s="452"/>
      <c r="S177" s="452"/>
      <c r="T177" s="452"/>
      <c r="U177" s="452"/>
      <c r="V177" s="452"/>
      <c r="W177" s="452"/>
      <c r="X177" s="452"/>
      <c r="Y177" s="452"/>
      <c r="Z177" s="452"/>
      <c r="AA177" s="452"/>
      <c r="AB177" s="452"/>
      <c r="AC177" s="452"/>
      <c r="AD177" s="452"/>
      <c r="AE177" s="452"/>
      <c r="AF177" s="452"/>
      <c r="AG177" s="452"/>
      <c r="AH177" s="452"/>
      <c r="AI177" s="452"/>
      <c r="AJ177" s="452"/>
      <c r="AK177" s="452"/>
      <c r="AL177" s="452"/>
      <c r="AM177" s="452"/>
      <c r="AN177" s="452"/>
      <c r="AO177" s="452"/>
      <c r="AP177" s="452"/>
      <c r="AQ177" s="452"/>
      <c r="AR177" s="452"/>
      <c r="AS177" s="452"/>
      <c r="AT177" s="452"/>
      <c r="AU177" s="452"/>
      <c r="AV177" s="452"/>
      <c r="AW177" s="452"/>
      <c r="AX177" s="452"/>
      <c r="AY177" s="452"/>
      <c r="AZ177" s="452"/>
      <c r="BA177" s="592"/>
      <c r="BB177" s="592"/>
      <c r="BC177" s="592"/>
      <c r="BD177" s="592"/>
      <c r="BE177" s="592"/>
      <c r="BF177" s="592"/>
      <c r="BG177" s="592"/>
      <c r="BH177" s="592"/>
      <c r="BI177" s="452"/>
      <c r="BJ177" s="452"/>
      <c r="BK177" s="452"/>
    </row>
    <row r="178" spans="2:63" ht="12.75">
      <c r="B178" s="452"/>
      <c r="C178" s="452"/>
      <c r="D178" s="452"/>
      <c r="E178" s="452"/>
      <c r="F178" s="452"/>
      <c r="G178" s="452"/>
      <c r="H178" s="452"/>
      <c r="I178" s="452"/>
      <c r="J178" s="452"/>
      <c r="K178" s="452"/>
      <c r="L178" s="452"/>
      <c r="M178" s="452"/>
      <c r="N178" s="452"/>
      <c r="O178" s="452"/>
      <c r="P178" s="452"/>
      <c r="Q178" s="452"/>
      <c r="R178" s="452"/>
      <c r="S178" s="452"/>
      <c r="T178" s="452"/>
      <c r="U178" s="452"/>
      <c r="V178" s="452"/>
      <c r="W178" s="452"/>
      <c r="X178" s="452"/>
      <c r="Y178" s="452"/>
      <c r="Z178" s="452"/>
      <c r="AA178" s="452"/>
      <c r="AB178" s="452"/>
      <c r="AC178" s="452"/>
      <c r="AD178" s="452"/>
      <c r="AE178" s="452"/>
      <c r="AF178" s="452"/>
      <c r="AG178" s="452"/>
      <c r="AH178" s="452"/>
      <c r="AI178" s="452"/>
      <c r="AJ178" s="452"/>
      <c r="AK178" s="452"/>
      <c r="AL178" s="452"/>
      <c r="AM178" s="452"/>
      <c r="AN178" s="452"/>
      <c r="AO178" s="452"/>
      <c r="AP178" s="452"/>
      <c r="AQ178" s="452"/>
      <c r="AR178" s="452"/>
      <c r="AS178" s="452"/>
      <c r="AT178" s="452"/>
      <c r="AU178" s="452"/>
      <c r="AV178" s="452"/>
      <c r="AW178" s="452"/>
      <c r="AX178" s="452"/>
      <c r="AY178" s="452"/>
      <c r="AZ178" s="452"/>
      <c r="BA178" s="592"/>
      <c r="BB178" s="592"/>
      <c r="BC178" s="592"/>
      <c r="BD178" s="592"/>
      <c r="BE178" s="592"/>
      <c r="BF178" s="592"/>
      <c r="BG178" s="592"/>
      <c r="BH178" s="592"/>
      <c r="BI178" s="452"/>
      <c r="BJ178" s="452"/>
      <c r="BK178" s="452"/>
    </row>
    <row r="179" spans="53:60" ht="12">
      <c r="BA179" s="158"/>
      <c r="BB179" s="158"/>
      <c r="BC179" s="158"/>
      <c r="BD179" s="158"/>
      <c r="BE179" s="158"/>
      <c r="BF179" s="158"/>
      <c r="BG179" s="158"/>
      <c r="BH179" s="158"/>
    </row>
  </sheetData>
  <sheetProtection/>
  <mergeCells count="1099">
    <mergeCell ref="B1:L1"/>
    <mergeCell ref="AM1:BG1"/>
    <mergeCell ref="B2:L2"/>
    <mergeCell ref="B3:M3"/>
    <mergeCell ref="N3:AH3"/>
    <mergeCell ref="B4:L4"/>
    <mergeCell ref="N4:AH4"/>
    <mergeCell ref="B5:L5"/>
    <mergeCell ref="N5:AH5"/>
    <mergeCell ref="AN5:BH5"/>
    <mergeCell ref="AN6:BH6"/>
    <mergeCell ref="D7:F7"/>
    <mergeCell ref="H7:L7"/>
    <mergeCell ref="AN7:BH7"/>
    <mergeCell ref="H8:L8"/>
    <mergeCell ref="N8:AH8"/>
    <mergeCell ref="AI8:BH8"/>
    <mergeCell ref="E9:F9"/>
    <mergeCell ref="H9:L9"/>
    <mergeCell ref="AI9:BH9"/>
    <mergeCell ref="D11:L11"/>
    <mergeCell ref="BA11:BH11"/>
    <mergeCell ref="AY20:AZ20"/>
    <mergeCell ref="I22:J22"/>
    <mergeCell ref="L22:O22"/>
    <mergeCell ref="S22:U22"/>
    <mergeCell ref="Y22:AA22"/>
    <mergeCell ref="AE22:AG22"/>
    <mergeCell ref="AF24:AJ24"/>
    <mergeCell ref="AK24:AX24"/>
    <mergeCell ref="AF25:AJ25"/>
    <mergeCell ref="AM25:AR25"/>
    <mergeCell ref="AS25:AV25"/>
    <mergeCell ref="C27:AC27"/>
    <mergeCell ref="C31:AC31"/>
    <mergeCell ref="AD31:AE31"/>
    <mergeCell ref="AF31:AG31"/>
    <mergeCell ref="AH31:AI31"/>
    <mergeCell ref="AK31:AL31"/>
    <mergeCell ref="AM31:AN31"/>
    <mergeCell ref="AO31:AP31"/>
    <mergeCell ref="AQ31:AR31"/>
    <mergeCell ref="AS31:AT31"/>
    <mergeCell ref="AU31:AV31"/>
    <mergeCell ref="AW31:AX31"/>
    <mergeCell ref="C33:E33"/>
    <mergeCell ref="F33:AC33"/>
    <mergeCell ref="AD33:AE33"/>
    <mergeCell ref="AF33:AG33"/>
    <mergeCell ref="AH33:AI33"/>
    <mergeCell ref="AK33:AL33"/>
    <mergeCell ref="AM33:AN33"/>
    <mergeCell ref="AO33:AP33"/>
    <mergeCell ref="AQ33:AR33"/>
    <mergeCell ref="AS33:AT33"/>
    <mergeCell ref="AU33:AV33"/>
    <mergeCell ref="AW33:AX33"/>
    <mergeCell ref="C34:E34"/>
    <mergeCell ref="F34:AC34"/>
    <mergeCell ref="AD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AK35:AL35"/>
    <mergeCell ref="AM35:AN35"/>
    <mergeCell ref="AO35:AP35"/>
    <mergeCell ref="AQ35:AR35"/>
    <mergeCell ref="AS35:AT35"/>
    <mergeCell ref="AU35:AV35"/>
    <mergeCell ref="AW35:AX35"/>
    <mergeCell ref="C37:Q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R39:AC39"/>
    <mergeCell ref="AK41:AL41"/>
    <mergeCell ref="AK42:AL42"/>
    <mergeCell ref="AW42:AX42"/>
    <mergeCell ref="AK43:AL43"/>
    <mergeCell ref="C45:E45"/>
    <mergeCell ref="F45:AC45"/>
    <mergeCell ref="AD45:AE45"/>
    <mergeCell ref="AF45:AG45"/>
    <mergeCell ref="AH45:AI45"/>
    <mergeCell ref="AK45:AL45"/>
    <mergeCell ref="AM45:AN45"/>
    <mergeCell ref="AO45:AP45"/>
    <mergeCell ref="AQ45:AR45"/>
    <mergeCell ref="AS45:AT45"/>
    <mergeCell ref="AU45:AV45"/>
    <mergeCell ref="AW45:AX45"/>
    <mergeCell ref="C46:E46"/>
    <mergeCell ref="F46:AC46"/>
    <mergeCell ref="AD46:AE46"/>
    <mergeCell ref="AF46:AG46"/>
    <mergeCell ref="AH46:AI46"/>
    <mergeCell ref="AK46:AL46"/>
    <mergeCell ref="AM46:AN46"/>
    <mergeCell ref="AO46:AP46"/>
    <mergeCell ref="AQ46:AR46"/>
    <mergeCell ref="AS46:AT46"/>
    <mergeCell ref="AU46:AV46"/>
    <mergeCell ref="AW46:AX46"/>
    <mergeCell ref="C47:E47"/>
    <mergeCell ref="F47:AC47"/>
    <mergeCell ref="AD47:AE47"/>
    <mergeCell ref="AF47:AG47"/>
    <mergeCell ref="AH47:AI47"/>
    <mergeCell ref="AK47:AL47"/>
    <mergeCell ref="AM47:AN47"/>
    <mergeCell ref="AO47:AP47"/>
    <mergeCell ref="AQ47:AR47"/>
    <mergeCell ref="AS47:AT47"/>
    <mergeCell ref="AU47:AV47"/>
    <mergeCell ref="AW47:AX47"/>
    <mergeCell ref="F48:AC48"/>
    <mergeCell ref="AD48:AE48"/>
    <mergeCell ref="AK48:AL48"/>
    <mergeCell ref="AM48:AN48"/>
    <mergeCell ref="AO48:AP48"/>
    <mergeCell ref="AQ48:AR48"/>
    <mergeCell ref="AS48:AT48"/>
    <mergeCell ref="AU48:AV48"/>
    <mergeCell ref="AW48:AX48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S50:AT50"/>
    <mergeCell ref="AU50:AV50"/>
    <mergeCell ref="AW50:AX50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W52:AX52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S53:AT53"/>
    <mergeCell ref="AU53:AV53"/>
    <mergeCell ref="AW53:AX53"/>
    <mergeCell ref="F54:AC54"/>
    <mergeCell ref="AD54:AE54"/>
    <mergeCell ref="AK54:AL54"/>
    <mergeCell ref="AM54:AN54"/>
    <mergeCell ref="AO54:AP54"/>
    <mergeCell ref="AQ54:AR54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F57:AC57"/>
    <mergeCell ref="AD57:AE57"/>
    <mergeCell ref="AK57:AL57"/>
    <mergeCell ref="AM57:AN57"/>
    <mergeCell ref="AO57:AP57"/>
    <mergeCell ref="AQ57:AR57"/>
    <mergeCell ref="AS57:AT57"/>
    <mergeCell ref="AU57:AV57"/>
    <mergeCell ref="AW57:AX57"/>
    <mergeCell ref="F58:AC58"/>
    <mergeCell ref="AD58:AE58"/>
    <mergeCell ref="AK58:AL58"/>
    <mergeCell ref="AM58:AN58"/>
    <mergeCell ref="AO58:AP58"/>
    <mergeCell ref="AQ58:AR58"/>
    <mergeCell ref="AS58:AT58"/>
    <mergeCell ref="AU58:AV58"/>
    <mergeCell ref="AW58:AX58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F60:AC60"/>
    <mergeCell ref="AD60:AE60"/>
    <mergeCell ref="AK60:AL60"/>
    <mergeCell ref="AM60:AN60"/>
    <mergeCell ref="AO60:AP60"/>
    <mergeCell ref="AQ60:AR60"/>
    <mergeCell ref="AS60:AT60"/>
    <mergeCell ref="AU60:AV60"/>
    <mergeCell ref="AW60:AX60"/>
    <mergeCell ref="F61:AC61"/>
    <mergeCell ref="AD61:AE61"/>
    <mergeCell ref="AK61:AL61"/>
    <mergeCell ref="AM61:AN61"/>
    <mergeCell ref="AO61:AP61"/>
    <mergeCell ref="AQ61:AR61"/>
    <mergeCell ref="AS61:AT61"/>
    <mergeCell ref="AU61:AV61"/>
    <mergeCell ref="AW61:AX61"/>
    <mergeCell ref="F62:AC62"/>
    <mergeCell ref="AD62:AE62"/>
    <mergeCell ref="AK62:AL62"/>
    <mergeCell ref="AM62:AN62"/>
    <mergeCell ref="AO62:AP62"/>
    <mergeCell ref="AQ62:AR62"/>
    <mergeCell ref="AS62:AT62"/>
    <mergeCell ref="AU62:AV62"/>
    <mergeCell ref="AW62:AX62"/>
    <mergeCell ref="F63:AC63"/>
    <mergeCell ref="AD63:AE63"/>
    <mergeCell ref="AK63:AL63"/>
    <mergeCell ref="AM63:AN63"/>
    <mergeCell ref="AO63:AP63"/>
    <mergeCell ref="AQ63:AR63"/>
    <mergeCell ref="AS63:AT63"/>
    <mergeCell ref="AU63:AV63"/>
    <mergeCell ref="AW63:AX63"/>
    <mergeCell ref="F64:AC64"/>
    <mergeCell ref="AD64:AE64"/>
    <mergeCell ref="AK64:AL64"/>
    <mergeCell ref="AM64:AN64"/>
    <mergeCell ref="AO64:AP64"/>
    <mergeCell ref="AQ64:AR64"/>
    <mergeCell ref="AS64:AT64"/>
    <mergeCell ref="AU64:AV64"/>
    <mergeCell ref="AW64:AX64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W80:AX80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W82:AX82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W83:AX83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W85:AX85"/>
    <mergeCell ref="F86:AC86"/>
    <mergeCell ref="AD86:AE86"/>
    <mergeCell ref="AK86:AL86"/>
    <mergeCell ref="AM86:AN86"/>
    <mergeCell ref="AO86:AP86"/>
    <mergeCell ref="AQ86:AR86"/>
    <mergeCell ref="AS86:AT86"/>
    <mergeCell ref="AU86:AV86"/>
    <mergeCell ref="AW86:AX86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W87:AX87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W88:AX88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W89:AX89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W90:AX90"/>
    <mergeCell ref="F91:AC91"/>
    <mergeCell ref="AD91:AE91"/>
    <mergeCell ref="AK91:AL91"/>
    <mergeCell ref="AM91:AN91"/>
    <mergeCell ref="AO91:AP91"/>
    <mergeCell ref="AQ91:AR91"/>
    <mergeCell ref="AS91:AT91"/>
    <mergeCell ref="AU91:AV91"/>
    <mergeCell ref="AW91:AX91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3:AT93"/>
    <mergeCell ref="AU93:AV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S95:AT95"/>
    <mergeCell ref="AU95:AV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O96:AP96"/>
    <mergeCell ref="AQ96:AR96"/>
    <mergeCell ref="AS96:AT96"/>
    <mergeCell ref="AU96:AV96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S97:AT97"/>
    <mergeCell ref="AU97:AV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S99:AT99"/>
    <mergeCell ref="AU99:AV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S101:AT101"/>
    <mergeCell ref="AU101:AV101"/>
    <mergeCell ref="AW101:AX101"/>
    <mergeCell ref="C103:Q103"/>
    <mergeCell ref="AK103:AL103"/>
    <mergeCell ref="AM103:AN103"/>
    <mergeCell ref="AO103:AP103"/>
    <mergeCell ref="AQ103:AR103"/>
    <mergeCell ref="AS103:AT103"/>
    <mergeCell ref="AU103:AV103"/>
    <mergeCell ref="AW103:AX103"/>
    <mergeCell ref="AK104:AL104"/>
    <mergeCell ref="AM104:AN104"/>
    <mergeCell ref="AO104:AP104"/>
    <mergeCell ref="AQ104:AR104"/>
    <mergeCell ref="AS104:AT104"/>
    <mergeCell ref="AU104:AV104"/>
    <mergeCell ref="AW104:AX104"/>
    <mergeCell ref="R105:AC105"/>
    <mergeCell ref="AK107:AL107"/>
    <mergeCell ref="AK108:AL108"/>
    <mergeCell ref="AW108:AX108"/>
    <mergeCell ref="AK109:AL109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3:AT113"/>
    <mergeCell ref="AU113:AV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S115:AT115"/>
    <mergeCell ref="AU115:AV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S117:AT117"/>
    <mergeCell ref="AU117:AV117"/>
    <mergeCell ref="AW117:AX117"/>
    <mergeCell ref="AK118:AL118"/>
    <mergeCell ref="AM118:AN118"/>
    <mergeCell ref="AO118:AP118"/>
    <mergeCell ref="AQ118:AR118"/>
    <mergeCell ref="AS118:AT118"/>
    <mergeCell ref="AU118:AV118"/>
    <mergeCell ref="AW118:AX118"/>
    <mergeCell ref="C120:Q120"/>
    <mergeCell ref="AK120:AL120"/>
    <mergeCell ref="AM120:AN120"/>
    <mergeCell ref="AO120:AP120"/>
    <mergeCell ref="AQ120:AR120"/>
    <mergeCell ref="AS120:AT120"/>
    <mergeCell ref="AU120:AV120"/>
    <mergeCell ref="AW120:AX120"/>
    <mergeCell ref="AK121:AL121"/>
    <mergeCell ref="AM121:AN121"/>
    <mergeCell ref="AO121:AP121"/>
    <mergeCell ref="AQ121:AR121"/>
    <mergeCell ref="AS121:AT121"/>
    <mergeCell ref="AU121:AV121"/>
    <mergeCell ref="AW121:AX121"/>
    <mergeCell ref="R122:AC122"/>
    <mergeCell ref="AK124:AL124"/>
    <mergeCell ref="AK125:AL125"/>
    <mergeCell ref="AW125:AX125"/>
    <mergeCell ref="AK126:AL126"/>
    <mergeCell ref="C128:E128"/>
    <mergeCell ref="F128:AC128"/>
    <mergeCell ref="AD128:AE128"/>
    <mergeCell ref="AF128:AG128"/>
    <mergeCell ref="AH128:AI128"/>
    <mergeCell ref="AK128:AL128"/>
    <mergeCell ref="AM128:AN128"/>
    <mergeCell ref="AO128:AP128"/>
    <mergeCell ref="AQ128:AR128"/>
    <mergeCell ref="AS128:AT128"/>
    <mergeCell ref="AU128:AV128"/>
    <mergeCell ref="AW128:AX128"/>
    <mergeCell ref="C129:E129"/>
    <mergeCell ref="F129:AC129"/>
    <mergeCell ref="AD129:AE129"/>
    <mergeCell ref="AF129:AG129"/>
    <mergeCell ref="AH129:AI129"/>
    <mergeCell ref="AK129:AL129"/>
    <mergeCell ref="AM129:AN129"/>
    <mergeCell ref="AO129:AP129"/>
    <mergeCell ref="AQ129:AR129"/>
    <mergeCell ref="AS129:AT129"/>
    <mergeCell ref="AU129:AV129"/>
    <mergeCell ref="AW129:AX129"/>
    <mergeCell ref="C130:E130"/>
    <mergeCell ref="F130:AC130"/>
    <mergeCell ref="AD130:AE130"/>
    <mergeCell ref="AF130:AG130"/>
    <mergeCell ref="AH130:AI130"/>
    <mergeCell ref="AK130:AL130"/>
    <mergeCell ref="AM130:AN130"/>
    <mergeCell ref="AO130:AP130"/>
    <mergeCell ref="AQ130:AR130"/>
    <mergeCell ref="AS130:AT130"/>
    <mergeCell ref="AU130:AV130"/>
    <mergeCell ref="AW130:AX130"/>
    <mergeCell ref="C131:E131"/>
    <mergeCell ref="F131:AC131"/>
    <mergeCell ref="AD131:AE131"/>
    <mergeCell ref="AF131:AG131"/>
    <mergeCell ref="AH131:AI131"/>
    <mergeCell ref="AK131:AL131"/>
    <mergeCell ref="AM131:AN131"/>
    <mergeCell ref="AO131:AP131"/>
    <mergeCell ref="AQ131:AR131"/>
    <mergeCell ref="AS131:AT131"/>
    <mergeCell ref="AU131:AV131"/>
    <mergeCell ref="AW131:AX131"/>
    <mergeCell ref="C132:E132"/>
    <mergeCell ref="F132:AC132"/>
    <mergeCell ref="AD132:AE132"/>
    <mergeCell ref="AF132:AG132"/>
    <mergeCell ref="AH132:AI132"/>
    <mergeCell ref="AK132:AL132"/>
    <mergeCell ref="AM132:AN132"/>
    <mergeCell ref="AO132:AP132"/>
    <mergeCell ref="AQ132:AR132"/>
    <mergeCell ref="AS132:AT132"/>
    <mergeCell ref="AU132:AV132"/>
    <mergeCell ref="AW132:AX132"/>
    <mergeCell ref="C133:E133"/>
    <mergeCell ref="F133:AC133"/>
    <mergeCell ref="AD133:AE133"/>
    <mergeCell ref="AF133:AG133"/>
    <mergeCell ref="AH133:AI133"/>
    <mergeCell ref="AK133:AL133"/>
    <mergeCell ref="AM133:AN133"/>
    <mergeCell ref="AO133:AP133"/>
    <mergeCell ref="AQ133:AR133"/>
    <mergeCell ref="AS133:AT133"/>
    <mergeCell ref="AU133:AV133"/>
    <mergeCell ref="AW133:AX133"/>
    <mergeCell ref="C134:E134"/>
    <mergeCell ref="F134:AC134"/>
    <mergeCell ref="AD134:AE134"/>
    <mergeCell ref="AF134:AG134"/>
    <mergeCell ref="AH134:AI134"/>
    <mergeCell ref="AK134:AL134"/>
    <mergeCell ref="AM134:AN134"/>
    <mergeCell ref="AO134:AP134"/>
    <mergeCell ref="AQ134:AR134"/>
    <mergeCell ref="AS134:AT134"/>
    <mergeCell ref="AU134:AV134"/>
    <mergeCell ref="AW134:AX134"/>
    <mergeCell ref="AK135:AL135"/>
    <mergeCell ref="AM135:AN135"/>
    <mergeCell ref="AO135:AP135"/>
    <mergeCell ref="AQ135:AR135"/>
    <mergeCell ref="AS135:AT135"/>
    <mergeCell ref="AU135:AV135"/>
    <mergeCell ref="AW135:AX135"/>
    <mergeCell ref="C137:Q137"/>
    <mergeCell ref="AK137:AL137"/>
    <mergeCell ref="AM137:AN137"/>
    <mergeCell ref="AO137:AP137"/>
    <mergeCell ref="AQ137:AR137"/>
    <mergeCell ref="AS137:AT137"/>
    <mergeCell ref="AU137:AV137"/>
    <mergeCell ref="AW137:AX137"/>
    <mergeCell ref="AK138:AL138"/>
    <mergeCell ref="AM138:AN138"/>
    <mergeCell ref="AO138:AP138"/>
    <mergeCell ref="AQ138:AR138"/>
    <mergeCell ref="AS138:AT138"/>
    <mergeCell ref="AU138:AV138"/>
    <mergeCell ref="AW138:AX138"/>
    <mergeCell ref="R139:AC139"/>
    <mergeCell ref="AK141:AL141"/>
    <mergeCell ref="AK142:AL142"/>
    <mergeCell ref="AW142:AX142"/>
    <mergeCell ref="AK143:AL143"/>
    <mergeCell ref="C145:E145"/>
    <mergeCell ref="F145:AC145"/>
    <mergeCell ref="AD145:AE145"/>
    <mergeCell ref="AF145:AG145"/>
    <mergeCell ref="AH145:AI145"/>
    <mergeCell ref="AK145:AL145"/>
    <mergeCell ref="AM145:AN145"/>
    <mergeCell ref="AO145:AP145"/>
    <mergeCell ref="AQ145:AR145"/>
    <mergeCell ref="AS145:AT145"/>
    <mergeCell ref="AU145:AV145"/>
    <mergeCell ref="AW145:AX145"/>
    <mergeCell ref="C146:E146"/>
    <mergeCell ref="F146:AC146"/>
    <mergeCell ref="AD146:AE146"/>
    <mergeCell ref="AF146:AG146"/>
    <mergeCell ref="AH146:AI146"/>
    <mergeCell ref="AK146:AL146"/>
    <mergeCell ref="AM146:AN146"/>
    <mergeCell ref="AO146:AP146"/>
    <mergeCell ref="AQ146:AR146"/>
    <mergeCell ref="AS146:AT146"/>
    <mergeCell ref="AU146:AV146"/>
    <mergeCell ref="AW146:AX146"/>
    <mergeCell ref="C147:E147"/>
    <mergeCell ref="F147:AC147"/>
    <mergeCell ref="AD147:AE147"/>
    <mergeCell ref="AF147:AG147"/>
    <mergeCell ref="AH147:AI147"/>
    <mergeCell ref="AK147:AL147"/>
    <mergeCell ref="AM147:AN147"/>
    <mergeCell ref="AO147:AP147"/>
    <mergeCell ref="AQ147:AR147"/>
    <mergeCell ref="AS147:AT147"/>
    <mergeCell ref="AU147:AV147"/>
    <mergeCell ref="AW147:AX147"/>
    <mergeCell ref="C148:E148"/>
    <mergeCell ref="F148:AC148"/>
    <mergeCell ref="AD148:AE148"/>
    <mergeCell ref="AF148:AG148"/>
    <mergeCell ref="AH148:AI148"/>
    <mergeCell ref="AK148:AL148"/>
    <mergeCell ref="AM148:AN148"/>
    <mergeCell ref="AO148:AP148"/>
    <mergeCell ref="AQ148:AR148"/>
    <mergeCell ref="AS148:AT148"/>
    <mergeCell ref="AU148:AV148"/>
    <mergeCell ref="AW148:AX148"/>
    <mergeCell ref="C149:E149"/>
    <mergeCell ref="F149:AC149"/>
    <mergeCell ref="AD149:AE149"/>
    <mergeCell ref="AF149:AG149"/>
    <mergeCell ref="AH149:AI149"/>
    <mergeCell ref="AK149:AL149"/>
    <mergeCell ref="AM149:AN149"/>
    <mergeCell ref="AO149:AP149"/>
    <mergeCell ref="AQ149:AR149"/>
    <mergeCell ref="AS149:AT149"/>
    <mergeCell ref="AU149:AV149"/>
    <mergeCell ref="AW149:AX149"/>
    <mergeCell ref="C150:E150"/>
    <mergeCell ref="F150:AC150"/>
    <mergeCell ref="AD150:AE150"/>
    <mergeCell ref="AF150:AG150"/>
    <mergeCell ref="AH150:AI150"/>
    <mergeCell ref="AK150:AL150"/>
    <mergeCell ref="AM150:AN150"/>
    <mergeCell ref="AO150:AP150"/>
    <mergeCell ref="AQ150:AR150"/>
    <mergeCell ref="AS150:AT150"/>
    <mergeCell ref="AU150:AV150"/>
    <mergeCell ref="AW150:AX150"/>
    <mergeCell ref="C151:E151"/>
    <mergeCell ref="F151:AC151"/>
    <mergeCell ref="AD151:AE151"/>
    <mergeCell ref="AF151:AG151"/>
    <mergeCell ref="AH151:AI151"/>
    <mergeCell ref="AK151:AL151"/>
    <mergeCell ref="AM151:AN151"/>
    <mergeCell ref="AO151:AP151"/>
    <mergeCell ref="AQ151:AR151"/>
    <mergeCell ref="AS151:AT151"/>
    <mergeCell ref="AU151:AV151"/>
    <mergeCell ref="AW151:AX151"/>
    <mergeCell ref="AK152:AL152"/>
    <mergeCell ref="AM152:AN152"/>
    <mergeCell ref="AO152:AP152"/>
    <mergeCell ref="AQ152:AR152"/>
    <mergeCell ref="AS152:AT152"/>
    <mergeCell ref="AU152:AV152"/>
    <mergeCell ref="AW152:AX152"/>
    <mergeCell ref="C154:Q154"/>
    <mergeCell ref="AK154:AL154"/>
    <mergeCell ref="AM154:AN154"/>
    <mergeCell ref="AO154:AP154"/>
    <mergeCell ref="AQ154:AR154"/>
    <mergeCell ref="AS154:AT154"/>
    <mergeCell ref="AU154:AV154"/>
    <mergeCell ref="AW154:AX154"/>
    <mergeCell ref="AK155:AL155"/>
    <mergeCell ref="AM155:AN155"/>
    <mergeCell ref="AO155:AP155"/>
    <mergeCell ref="AQ155:AR155"/>
    <mergeCell ref="AS155:AT155"/>
    <mergeCell ref="AU155:AV155"/>
    <mergeCell ref="AW155:AX155"/>
    <mergeCell ref="R156:AC156"/>
    <mergeCell ref="AK158:AL158"/>
    <mergeCell ref="AK159:AL159"/>
    <mergeCell ref="AW159:AX159"/>
    <mergeCell ref="AK160:AL160"/>
    <mergeCell ref="B13:B16"/>
    <mergeCell ref="B24:B30"/>
    <mergeCell ref="AD24:AD29"/>
    <mergeCell ref="AE24:AE29"/>
    <mergeCell ref="AJ26:AJ29"/>
    <mergeCell ref="BA13:BA16"/>
    <mergeCell ref="BB13:BB16"/>
    <mergeCell ref="BC13:BC16"/>
    <mergeCell ref="BD13:BD16"/>
    <mergeCell ref="BE13:BE16"/>
    <mergeCell ref="BF13:BF16"/>
    <mergeCell ref="BG13:BG16"/>
    <mergeCell ref="N6:AH7"/>
    <mergeCell ref="AF26:AG29"/>
    <mergeCell ref="AH26:AI29"/>
    <mergeCell ref="C38:Q41"/>
    <mergeCell ref="AM26:AN30"/>
    <mergeCell ref="AO26:AP30"/>
    <mergeCell ref="AQ26:AR30"/>
    <mergeCell ref="AS26:AT30"/>
    <mergeCell ref="AU26:AV30"/>
    <mergeCell ref="AK25:AL30"/>
    <mergeCell ref="AW25:AX30"/>
    <mergeCell ref="AM2:BH3"/>
    <mergeCell ref="C104:Q107"/>
    <mergeCell ref="C121:Q123"/>
    <mergeCell ref="C138:Q140"/>
    <mergeCell ref="C158:Q160"/>
    <mergeCell ref="C141:Q143"/>
    <mergeCell ref="C155:Q157"/>
  </mergeCells>
  <printOptions horizontalCentered="1"/>
  <pageMargins left="0.2" right="0.2" top="0.35" bottom="0.47" header="0.24" footer="0.24"/>
  <pageSetup fitToHeight="1" fitToWidth="1" horizontalDpi="600" verticalDpi="600" orientation="portrait" paperSize="8" scale="5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4.75390625" style="160" customWidth="1"/>
    <col min="63" max="16384" width="8.875" style="160" customWidth="1"/>
  </cols>
  <sheetData>
    <row r="1" spans="1:62" ht="15">
      <c r="A1" s="160">
        <v>36</v>
      </c>
      <c r="B1" s="161" t="s">
        <v>121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122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123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124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2:62" ht="29.25" customHeight="1">
      <c r="B3" s="163" t="s">
        <v>125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127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N4" s="235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159"/>
      <c r="AU4" s="159" t="s">
        <v>26</v>
      </c>
    </row>
    <row r="5" spans="2:62" ht="18.75" customHeight="1">
      <c r="B5" s="161" t="s">
        <v>128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129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4:62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130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3:62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5:62" ht="18.75" customHeight="1">
      <c r="E8" s="159"/>
      <c r="G8" s="159"/>
      <c r="H8" s="166" t="s">
        <v>131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2:62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132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133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2:62" ht="30" customHeight="1">
      <c r="B13" s="168" t="s">
        <v>134</v>
      </c>
      <c r="C13" s="169" t="s">
        <v>135</v>
      </c>
      <c r="D13" s="170"/>
      <c r="E13" s="170"/>
      <c r="F13" s="170"/>
      <c r="G13" s="171">
        <v>29</v>
      </c>
      <c r="H13" s="170" t="s">
        <v>136</v>
      </c>
      <c r="I13" s="170"/>
      <c r="J13" s="170"/>
      <c r="K13" s="239">
        <v>27</v>
      </c>
      <c r="L13" s="170" t="s">
        <v>137</v>
      </c>
      <c r="M13" s="170"/>
      <c r="N13" s="170"/>
      <c r="O13" s="170"/>
      <c r="P13" s="170" t="s">
        <v>138</v>
      </c>
      <c r="Q13" s="170"/>
      <c r="R13" s="170"/>
      <c r="S13" s="170"/>
      <c r="T13" s="239">
        <v>29</v>
      </c>
      <c r="U13" s="170" t="s">
        <v>139</v>
      </c>
      <c r="V13" s="170"/>
      <c r="W13" s="170"/>
      <c r="X13" s="239">
        <v>26</v>
      </c>
      <c r="Y13" s="170" t="s">
        <v>140</v>
      </c>
      <c r="Z13" s="170"/>
      <c r="AA13" s="170"/>
      <c r="AB13" s="239">
        <v>23</v>
      </c>
      <c r="AC13" s="170" t="s">
        <v>141</v>
      </c>
      <c r="AD13" s="170"/>
      <c r="AE13" s="170"/>
      <c r="AF13" s="170"/>
      <c r="AG13" s="239">
        <v>30</v>
      </c>
      <c r="AH13" s="170" t="s">
        <v>142</v>
      </c>
      <c r="AI13" s="170"/>
      <c r="AJ13" s="170"/>
      <c r="AK13" s="239">
        <v>27</v>
      </c>
      <c r="AL13" s="170" t="s">
        <v>143</v>
      </c>
      <c r="AM13" s="170"/>
      <c r="AN13" s="170"/>
      <c r="AO13" s="170"/>
      <c r="AP13" s="170" t="s">
        <v>144</v>
      </c>
      <c r="AQ13" s="170"/>
      <c r="AR13" s="170"/>
      <c r="AS13" s="170"/>
      <c r="AT13" s="239">
        <v>29</v>
      </c>
      <c r="AU13" s="170" t="s">
        <v>145</v>
      </c>
      <c r="AV13" s="170"/>
      <c r="AW13" s="170"/>
      <c r="AX13" s="239">
        <v>27</v>
      </c>
      <c r="AY13" s="170" t="s">
        <v>146</v>
      </c>
      <c r="AZ13" s="170"/>
      <c r="BA13" s="170"/>
      <c r="BB13" s="363"/>
      <c r="BC13" s="364" t="s">
        <v>147</v>
      </c>
      <c r="BD13" s="365" t="s">
        <v>148</v>
      </c>
      <c r="BE13" s="365" t="s">
        <v>149</v>
      </c>
      <c r="BF13" s="365" t="s">
        <v>150</v>
      </c>
      <c r="BG13" s="365" t="s">
        <v>151</v>
      </c>
      <c r="BH13" s="417" t="s">
        <v>152</v>
      </c>
      <c r="BI13" s="418" t="s">
        <v>153</v>
      </c>
      <c r="BJ13" s="418" t="s">
        <v>134</v>
      </c>
    </row>
    <row r="14" spans="2:62" ht="12">
      <c r="B14" s="172"/>
      <c r="C14" s="173"/>
      <c r="D14" s="174"/>
      <c r="E14" s="174"/>
      <c r="F14" s="174"/>
      <c r="G14" s="175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2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2:62" ht="12"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2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2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153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</row>
    <row r="24" ht="7.5" customHeight="1"/>
    <row r="25" spans="2:62" s="155" customFormat="1" ht="27" customHeight="1">
      <c r="B25" s="194" t="s">
        <v>154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155</v>
      </c>
      <c r="Q25" s="188" t="s">
        <v>71</v>
      </c>
      <c r="R25" s="242"/>
      <c r="S25" s="155" t="s">
        <v>148</v>
      </c>
      <c r="V25" s="194"/>
      <c r="W25" s="243" t="s">
        <v>73</v>
      </c>
      <c r="Y25" s="155" t="s">
        <v>149</v>
      </c>
      <c r="AB25" s="194"/>
      <c r="AC25" s="243" t="s">
        <v>56</v>
      </c>
      <c r="AE25" s="155" t="s">
        <v>150</v>
      </c>
      <c r="AH25" s="194"/>
      <c r="AI25" s="243" t="s">
        <v>59</v>
      </c>
      <c r="AK25" s="194" t="s">
        <v>156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151</v>
      </c>
      <c r="AW25" s="194"/>
      <c r="AX25" s="194"/>
      <c r="AY25" s="194"/>
      <c r="AZ25" s="194"/>
      <c r="BA25" s="160"/>
      <c r="BB25" s="243" t="s">
        <v>79</v>
      </c>
      <c r="BD25" s="194" t="s">
        <v>152</v>
      </c>
      <c r="BE25" s="194"/>
      <c r="BF25" s="194"/>
      <c r="BG25" s="194"/>
      <c r="BH25" s="242" t="s">
        <v>26</v>
      </c>
      <c r="BI25" s="242"/>
      <c r="BJ25" s="160"/>
    </row>
    <row r="26" spans="2:56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</row>
    <row r="27" spans="2:62" ht="18" customHeight="1">
      <c r="B27" s="168" t="s">
        <v>157</v>
      </c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252"/>
      <c r="AC27" s="252"/>
      <c r="AD27" s="253" t="s">
        <v>303</v>
      </c>
      <c r="AE27" s="254" t="s">
        <v>304</v>
      </c>
      <c r="AF27" s="255" t="s">
        <v>158</v>
      </c>
      <c r="AG27" s="225"/>
      <c r="AH27" s="225"/>
      <c r="AI27" s="225"/>
      <c r="AJ27" s="288"/>
      <c r="AK27" s="203" t="s">
        <v>159</v>
      </c>
      <c r="AL27" s="204"/>
      <c r="AM27" s="204"/>
      <c r="AN27" s="204"/>
      <c r="AO27" s="204"/>
      <c r="AP27" s="204"/>
      <c r="AQ27" s="204"/>
      <c r="AR27" s="204"/>
      <c r="AS27" s="266"/>
      <c r="AT27" s="266"/>
      <c r="AU27" s="266"/>
      <c r="AV27" s="266"/>
      <c r="AW27" s="266"/>
      <c r="AX27" s="267"/>
      <c r="AY27" s="372" t="s">
        <v>160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</row>
    <row r="28" spans="2:62" ht="12.75" customHeight="1">
      <c r="B28" s="172"/>
      <c r="C28" s="19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256"/>
      <c r="AC28" s="257"/>
      <c r="AD28" s="258"/>
      <c r="AE28" s="259"/>
      <c r="AF28" s="260"/>
      <c r="AG28" s="289"/>
      <c r="AH28" s="289"/>
      <c r="AI28" s="289"/>
      <c r="AJ28" s="290"/>
      <c r="AK28" s="291" t="s">
        <v>161</v>
      </c>
      <c r="AL28" s="292"/>
      <c r="AM28" s="293" t="s">
        <v>162</v>
      </c>
      <c r="AN28" s="294"/>
      <c r="AO28" s="294"/>
      <c r="AP28" s="294"/>
      <c r="AQ28" s="294"/>
      <c r="AR28" s="294"/>
      <c r="AS28" s="356"/>
      <c r="AT28" s="356"/>
      <c r="AU28" s="356"/>
      <c r="AV28" s="357"/>
      <c r="AW28" s="380" t="s">
        <v>163</v>
      </c>
      <c r="AX28" s="380"/>
      <c r="AY28" s="176" t="s">
        <v>164</v>
      </c>
      <c r="AZ28" s="177"/>
      <c r="BA28" s="177" t="s">
        <v>165</v>
      </c>
      <c r="BB28" s="177"/>
      <c r="BC28" s="177" t="s">
        <v>166</v>
      </c>
      <c r="BD28" s="177"/>
      <c r="BE28" s="177" t="s">
        <v>167</v>
      </c>
      <c r="BF28" s="177"/>
      <c r="BG28" s="177" t="s">
        <v>168</v>
      </c>
      <c r="BH28" s="177"/>
      <c r="BI28" s="432" t="s">
        <v>169</v>
      </c>
      <c r="BJ28" s="366"/>
    </row>
    <row r="29" spans="2:62" ht="18" customHeight="1">
      <c r="B29" s="172"/>
      <c r="C29" s="19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256"/>
      <c r="AC29" s="257"/>
      <c r="AD29" s="258"/>
      <c r="AE29" s="259"/>
      <c r="AF29" s="261" t="s">
        <v>170</v>
      </c>
      <c r="AG29" s="295"/>
      <c r="AH29" s="296" t="s">
        <v>171</v>
      </c>
      <c r="AI29" s="295"/>
      <c r="AJ29" s="297" t="s">
        <v>172</v>
      </c>
      <c r="AK29" s="264"/>
      <c r="AL29" s="298"/>
      <c r="AM29" s="299" t="s">
        <v>173</v>
      </c>
      <c r="AN29" s="300"/>
      <c r="AO29" s="300" t="s">
        <v>174</v>
      </c>
      <c r="AP29" s="300"/>
      <c r="AQ29" s="300" t="s">
        <v>175</v>
      </c>
      <c r="AR29" s="300"/>
      <c r="AS29" s="300" t="s">
        <v>176</v>
      </c>
      <c r="AT29" s="300"/>
      <c r="AU29" s="300" t="s">
        <v>177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</row>
    <row r="30" spans="2:62" ht="18" customHeight="1">
      <c r="B30" s="172"/>
      <c r="C30" s="199" t="s">
        <v>178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262"/>
      <c r="AC30" s="263"/>
      <c r="AD30" s="258"/>
      <c r="AE30" s="259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179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</row>
    <row r="31" spans="2:62" ht="18" customHeight="1">
      <c r="B31" s="172"/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56"/>
      <c r="AC31" s="257"/>
      <c r="AD31" s="258"/>
      <c r="AE31" s="259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</row>
    <row r="32" spans="2:62" ht="18" customHeight="1">
      <c r="B32" s="172"/>
      <c r="C32" s="19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256"/>
      <c r="AC32" s="257"/>
      <c r="AD32" s="258"/>
      <c r="AE32" s="2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</row>
    <row r="33" spans="2:62" ht="0.75" customHeight="1" hidden="1">
      <c r="B33" s="172"/>
      <c r="C33" s="19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98"/>
      <c r="AE33" s="265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</row>
    <row r="34" spans="2:62" s="156" customFormat="1" ht="15.75" customHeight="1">
      <c r="B34" s="202">
        <v>1</v>
      </c>
      <c r="C34" s="203">
        <v>2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66"/>
      <c r="AC34" s="267"/>
      <c r="AD34" s="203">
        <v>3</v>
      </c>
      <c r="AE34" s="267"/>
      <c r="AF34" s="203">
        <v>4</v>
      </c>
      <c r="AG34" s="307"/>
      <c r="AH34" s="308">
        <v>5</v>
      </c>
      <c r="AI34" s="309"/>
      <c r="AJ34" s="310">
        <v>6</v>
      </c>
      <c r="AK34" s="203">
        <v>7</v>
      </c>
      <c r="AL34" s="307"/>
      <c r="AM34" s="308">
        <v>8</v>
      </c>
      <c r="AN34" s="307"/>
      <c r="AO34" s="308">
        <v>9</v>
      </c>
      <c r="AP34" s="307"/>
      <c r="AQ34" s="308">
        <v>10</v>
      </c>
      <c r="AR34" s="307"/>
      <c r="AS34" s="308">
        <v>11</v>
      </c>
      <c r="AT34" s="307"/>
      <c r="AU34" s="308">
        <v>12</v>
      </c>
      <c r="AV34" s="307"/>
      <c r="AW34" s="308">
        <v>13</v>
      </c>
      <c r="AX34" s="307"/>
      <c r="AY34" s="389">
        <v>14</v>
      </c>
      <c r="AZ34" s="390">
        <v>15</v>
      </c>
      <c r="BA34" s="391">
        <v>16</v>
      </c>
      <c r="BB34" s="390">
        <v>17</v>
      </c>
      <c r="BC34" s="391">
        <v>18</v>
      </c>
      <c r="BD34" s="390">
        <v>19</v>
      </c>
      <c r="BE34" s="391">
        <v>20</v>
      </c>
      <c r="BF34" s="390">
        <v>21</v>
      </c>
      <c r="BG34" s="391">
        <v>22</v>
      </c>
      <c r="BH34" s="390">
        <v>23</v>
      </c>
      <c r="BI34" s="391">
        <v>24</v>
      </c>
      <c r="BJ34" s="436">
        <v>25</v>
      </c>
    </row>
    <row r="35" spans="2:62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6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</row>
    <row r="36" spans="2:62" s="157" customFormat="1" ht="12" customHeight="1"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69"/>
      <c r="AD36" s="270"/>
      <c r="AE36" s="271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</row>
    <row r="37" spans="1:62" s="158" customFormat="1" ht="12.75">
      <c r="A37" s="212"/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69"/>
      <c r="AD37" s="273"/>
      <c r="AE37" s="274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</row>
    <row r="38" spans="2:62" s="158" customFormat="1" ht="12.75">
      <c r="B38" s="216"/>
      <c r="C38" s="217"/>
      <c r="D38" s="218"/>
      <c r="E38" s="218"/>
      <c r="F38" s="219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76"/>
      <c r="AD38" s="217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</row>
    <row r="39" spans="2:62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</row>
    <row r="40" spans="2:62" s="158" customFormat="1" ht="12">
      <c r="B40" s="223"/>
      <c r="C40" s="224" t="s">
        <v>180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181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 aca="true" t="shared" si="2" ref="AY40:BJ40">SUM(AY36:AY38)</f>
        <v>0</v>
      </c>
      <c r="AZ40" s="405">
        <f t="shared" si="2"/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</row>
    <row r="41" spans="2:62" ht="12"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182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334">
        <f>SUM(AM41,AW41)</f>
        <v>0</v>
      </c>
      <c r="AL41" s="335"/>
      <c r="AM41" s="336">
        <f>SUM(AO41:AV41)</f>
        <v>0</v>
      </c>
      <c r="AN41" s="337"/>
      <c r="AO41" s="336"/>
      <c r="AP41" s="337"/>
      <c r="AQ41" s="336"/>
      <c r="AR41" s="337"/>
      <c r="AS41" s="336"/>
      <c r="AT41" s="337"/>
      <c r="AU41" s="336"/>
      <c r="AV41" s="337"/>
      <c r="AW41" s="336"/>
      <c r="AX41" s="406"/>
      <c r="AY41" s="407">
        <f aca="true" t="shared" si="3" ref="AY41:BJ41">AY40</f>
        <v>0</v>
      </c>
      <c r="AZ41" s="408">
        <f t="shared" si="3"/>
        <v>0</v>
      </c>
      <c r="BA41" s="408">
        <f t="shared" si="3"/>
        <v>0</v>
      </c>
      <c r="BB41" s="408">
        <f t="shared" si="3"/>
        <v>0</v>
      </c>
      <c r="BC41" s="408">
        <f t="shared" si="3"/>
        <v>0</v>
      </c>
      <c r="BD41" s="408">
        <f t="shared" si="3"/>
        <v>0</v>
      </c>
      <c r="BE41" s="408">
        <f t="shared" si="3"/>
        <v>0</v>
      </c>
      <c r="BF41" s="408">
        <f t="shared" si="3"/>
        <v>0</v>
      </c>
      <c r="BG41" s="408">
        <f t="shared" si="3"/>
        <v>0</v>
      </c>
      <c r="BH41" s="408">
        <f t="shared" si="3"/>
        <v>0</v>
      </c>
      <c r="BI41" s="408">
        <f t="shared" si="3"/>
        <v>0</v>
      </c>
      <c r="BJ41" s="444">
        <f t="shared" si="3"/>
        <v>0</v>
      </c>
    </row>
    <row r="42" spans="2:62" ht="12">
      <c r="B42" s="226"/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8" t="s">
        <v>305</v>
      </c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167"/>
      <c r="AE42" s="167"/>
      <c r="AF42" s="167"/>
      <c r="AG42" s="167"/>
      <c r="AH42" s="167"/>
      <c r="AI42" s="167"/>
      <c r="AJ42" s="167"/>
      <c r="AK42" s="334"/>
      <c r="AL42" s="335"/>
      <c r="AM42" s="338"/>
      <c r="AN42" s="337"/>
      <c r="AO42" s="338"/>
      <c r="AP42" s="337"/>
      <c r="AQ42" s="338"/>
      <c r="AR42" s="337"/>
      <c r="AS42" s="338"/>
      <c r="AT42" s="337"/>
      <c r="AU42" s="338"/>
      <c r="AV42" s="337"/>
      <c r="AW42" s="338"/>
      <c r="AX42" s="338"/>
      <c r="AY42" s="407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44"/>
    </row>
    <row r="43" spans="2:62" ht="12.75">
      <c r="B43" s="226"/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47" t="s">
        <v>306</v>
      </c>
      <c r="S43" s="167"/>
      <c r="T43" s="167"/>
      <c r="U43" s="167"/>
      <c r="V43" s="167"/>
      <c r="W43" s="167"/>
      <c r="X43" s="167"/>
      <c r="Y43" s="167"/>
      <c r="Z43" s="167"/>
      <c r="AA43" s="159"/>
      <c r="AB43" s="167"/>
      <c r="AC43" s="167"/>
      <c r="AD43" s="167"/>
      <c r="AE43" s="167"/>
      <c r="AF43" s="167"/>
      <c r="AG43" s="167"/>
      <c r="AH43" s="167"/>
      <c r="AI43" s="167"/>
      <c r="AJ43" s="167"/>
      <c r="AK43" s="339"/>
      <c r="AL43" s="340"/>
      <c r="AM43" s="341"/>
      <c r="AN43" s="342"/>
      <c r="AO43" s="341"/>
      <c r="AP43" s="342"/>
      <c r="AQ43" s="341"/>
      <c r="AR43" s="342"/>
      <c r="AS43" s="341"/>
      <c r="AT43" s="342"/>
      <c r="AU43" s="341"/>
      <c r="AV43" s="342"/>
      <c r="AW43" s="341"/>
      <c r="AX43" s="341"/>
      <c r="AY43" s="409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45"/>
    </row>
    <row r="44" spans="2:62" ht="12">
      <c r="B44" s="226"/>
      <c r="C44" s="229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47" t="s">
        <v>183</v>
      </c>
      <c r="S44" s="167"/>
      <c r="T44" s="167"/>
      <c r="U44" s="167"/>
      <c r="V44" s="167"/>
      <c r="W44" s="167"/>
      <c r="X44" s="167"/>
      <c r="Y44" s="167"/>
      <c r="Z44" s="167"/>
      <c r="AB44" s="280"/>
      <c r="AC44" s="280"/>
      <c r="AD44" s="280"/>
      <c r="AE44" s="280"/>
      <c r="AF44" s="280"/>
      <c r="AG44" s="280"/>
      <c r="AH44" s="280"/>
      <c r="AI44" s="280"/>
      <c r="AJ44" s="280"/>
      <c r="AK44" s="343">
        <f>SUM(AY44:BJ44)</f>
        <v>0</v>
      </c>
      <c r="AL44" s="344"/>
      <c r="AM44" s="345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411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46"/>
    </row>
    <row r="45" spans="1:62" ht="12">
      <c r="A45" s="230">
        <f>AW45</f>
        <v>0</v>
      </c>
      <c r="B45" s="22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249" t="s">
        <v>184</v>
      </c>
      <c r="S45" s="167"/>
      <c r="T45" s="167"/>
      <c r="U45" s="167"/>
      <c r="V45" s="247"/>
      <c r="W45" s="167"/>
      <c r="X45" s="167"/>
      <c r="Y45" s="167"/>
      <c r="Z45" s="167"/>
      <c r="AB45" s="281"/>
      <c r="AC45" s="281"/>
      <c r="AD45" s="281"/>
      <c r="AE45" s="281"/>
      <c r="AF45" s="281"/>
      <c r="AG45" s="281"/>
      <c r="AH45" s="281"/>
      <c r="AI45" s="281"/>
      <c r="AJ45" s="281"/>
      <c r="AK45" s="346">
        <f>SUM(AY45:BJ45)</f>
        <v>0</v>
      </c>
      <c r="AL45" s="347"/>
      <c r="AM45" s="348" t="s">
        <v>307</v>
      </c>
      <c r="AN45" s="247"/>
      <c r="AO45" s="247"/>
      <c r="AP45" s="247"/>
      <c r="AQ45" s="247"/>
      <c r="AR45" s="247"/>
      <c r="AS45" s="247"/>
      <c r="AT45" s="247"/>
      <c r="AU45" s="247"/>
      <c r="AV45" s="361"/>
      <c r="AW45" s="413">
        <f>AK40/KCU+AK45+MPNE</f>
        <v>0</v>
      </c>
      <c r="AX45" s="414"/>
      <c r="AY45" s="187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434"/>
    </row>
    <row r="46" spans="2:62" ht="12.75"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50" t="s">
        <v>185</v>
      </c>
      <c r="S46" s="232"/>
      <c r="T46" s="232"/>
      <c r="U46" s="232"/>
      <c r="V46" s="251"/>
      <c r="W46" s="232"/>
      <c r="X46" s="232"/>
      <c r="Y46" s="232"/>
      <c r="Z46" s="232"/>
      <c r="AA46" s="195"/>
      <c r="AB46" s="282"/>
      <c r="AC46" s="282"/>
      <c r="AD46" s="282"/>
      <c r="AE46" s="282"/>
      <c r="AF46" s="282"/>
      <c r="AG46" s="282"/>
      <c r="AH46" s="282"/>
      <c r="AI46" s="282"/>
      <c r="AJ46" s="282"/>
      <c r="AK46" s="349">
        <f>SUM(AY46:BJ46)</f>
        <v>0</v>
      </c>
      <c r="AL46" s="350"/>
      <c r="AM46" s="351"/>
      <c r="AN46" s="251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415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447"/>
    </row>
    <row r="47" spans="55:62" ht="12">
      <c r="BC47" s="158"/>
      <c r="BD47" s="158"/>
      <c r="BE47" s="158"/>
      <c r="BF47" s="158"/>
      <c r="BG47" s="158"/>
      <c r="BH47" s="158"/>
      <c r="BI47" s="158"/>
      <c r="BJ47" s="158"/>
    </row>
    <row r="48" spans="55:62" ht="12">
      <c r="BC48" s="158"/>
      <c r="BD48" s="158"/>
      <c r="BE48" s="158"/>
      <c r="BF48" s="158"/>
      <c r="BG48" s="158"/>
      <c r="BH48" s="158"/>
      <c r="BI48" s="158"/>
      <c r="BJ48" s="158"/>
    </row>
    <row r="49" spans="55:62" ht="12">
      <c r="BC49" s="158"/>
      <c r="BD49" s="158"/>
      <c r="BE49" s="158"/>
      <c r="BF49" s="158"/>
      <c r="BG49" s="158"/>
      <c r="BH49" s="158"/>
      <c r="BI49" s="158"/>
      <c r="BJ49" s="158"/>
    </row>
    <row r="50" spans="55:62" ht="12">
      <c r="BC50" s="158"/>
      <c r="BD50" s="158"/>
      <c r="BE50" s="158"/>
      <c r="BF50" s="158"/>
      <c r="BG50" s="158"/>
      <c r="BH50" s="158"/>
      <c r="BI50" s="158"/>
      <c r="BJ50" s="158"/>
    </row>
    <row r="51" spans="55:62" ht="12">
      <c r="BC51" s="158"/>
      <c r="BD51" s="158"/>
      <c r="BE51" s="158"/>
      <c r="BF51" s="158"/>
      <c r="BG51" s="158"/>
      <c r="BH51" s="158"/>
      <c r="BI51" s="158"/>
      <c r="BJ51" s="158"/>
    </row>
    <row r="52" spans="55:62" ht="12">
      <c r="BC52" s="158"/>
      <c r="BD52" s="158"/>
      <c r="BE52" s="158"/>
      <c r="BF52" s="158"/>
      <c r="BG52" s="158"/>
      <c r="BH52" s="158"/>
      <c r="BI52" s="158"/>
      <c r="BJ52" s="158"/>
    </row>
    <row r="53" spans="55:62" ht="12">
      <c r="BC53" s="158"/>
      <c r="BD53" s="158"/>
      <c r="BE53" s="158"/>
      <c r="BF53" s="158"/>
      <c r="BG53" s="158"/>
      <c r="BH53" s="158"/>
      <c r="BI53" s="158"/>
      <c r="BJ53" s="158"/>
    </row>
    <row r="54" spans="55:62" ht="12">
      <c r="BC54" s="158"/>
      <c r="BD54" s="158"/>
      <c r="BE54" s="158"/>
      <c r="BF54" s="158"/>
      <c r="BG54" s="158"/>
      <c r="BH54" s="158"/>
      <c r="BI54" s="158"/>
      <c r="BJ54" s="158"/>
    </row>
    <row r="55" spans="55:62" ht="12">
      <c r="BC55" s="158"/>
      <c r="BD55" s="158"/>
      <c r="BE55" s="158"/>
      <c r="BF55" s="158"/>
      <c r="BG55" s="158"/>
      <c r="BH55" s="158"/>
      <c r="BI55" s="158"/>
      <c r="BJ55" s="158"/>
    </row>
    <row r="56" spans="55:62" ht="12">
      <c r="BC56" s="158"/>
      <c r="BD56" s="158"/>
      <c r="BE56" s="158"/>
      <c r="BF56" s="158"/>
      <c r="BG56" s="158"/>
      <c r="BH56" s="158"/>
      <c r="BI56" s="158"/>
      <c r="BJ56" s="158"/>
    </row>
    <row r="57" spans="55:62" ht="12">
      <c r="BC57" s="158"/>
      <c r="BD57" s="158"/>
      <c r="BE57" s="158"/>
      <c r="BF57" s="158"/>
      <c r="BG57" s="158"/>
      <c r="BH57" s="158"/>
      <c r="BI57" s="158"/>
      <c r="BJ57" s="158"/>
    </row>
    <row r="58" spans="55:62" ht="12">
      <c r="BC58" s="158"/>
      <c r="BD58" s="158"/>
      <c r="BE58" s="158"/>
      <c r="BF58" s="158"/>
      <c r="BG58" s="158"/>
      <c r="BH58" s="158"/>
      <c r="BI58" s="158"/>
      <c r="BJ58" s="158"/>
    </row>
    <row r="59" spans="55:62" ht="12">
      <c r="BC59" s="158"/>
      <c r="BD59" s="158"/>
      <c r="BE59" s="158"/>
      <c r="BF59" s="158"/>
      <c r="BG59" s="158"/>
      <c r="BH59" s="158"/>
      <c r="BI59" s="158"/>
      <c r="BJ59" s="158"/>
    </row>
    <row r="60" spans="55:62" ht="12">
      <c r="BC60" s="158"/>
      <c r="BD60" s="158"/>
      <c r="BE60" s="158"/>
      <c r="BF60" s="158"/>
      <c r="BG60" s="158"/>
      <c r="BH60" s="158"/>
      <c r="BI60" s="158"/>
      <c r="BJ60" s="158"/>
    </row>
    <row r="61" spans="55:62" ht="12">
      <c r="BC61" s="158"/>
      <c r="BD61" s="158"/>
      <c r="BE61" s="158"/>
      <c r="BF61" s="158"/>
      <c r="BG61" s="158"/>
      <c r="BH61" s="158"/>
      <c r="BI61" s="158"/>
      <c r="BJ61" s="158"/>
    </row>
    <row r="62" spans="55:62" ht="12">
      <c r="BC62" s="158"/>
      <c r="BD62" s="158"/>
      <c r="BE62" s="158"/>
      <c r="BF62" s="158"/>
      <c r="BG62" s="158"/>
      <c r="BH62" s="158"/>
      <c r="BI62" s="158"/>
      <c r="BJ62" s="158"/>
    </row>
    <row r="63" spans="55:62" ht="12">
      <c r="BC63" s="158"/>
      <c r="BD63" s="158"/>
      <c r="BE63" s="158"/>
      <c r="BF63" s="158"/>
      <c r="BG63" s="158"/>
      <c r="BH63" s="158"/>
      <c r="BI63" s="158"/>
      <c r="BJ63" s="158"/>
    </row>
    <row r="64" spans="55:62" ht="12">
      <c r="BC64" s="158"/>
      <c r="BD64" s="158"/>
      <c r="BE64" s="158"/>
      <c r="BF64" s="158"/>
      <c r="BG64" s="158"/>
      <c r="BH64" s="158"/>
      <c r="BI64" s="158"/>
      <c r="BJ64" s="158"/>
    </row>
    <row r="65" spans="55:62" ht="12">
      <c r="BC65" s="158"/>
      <c r="BD65" s="158"/>
      <c r="BE65" s="158"/>
      <c r="BF65" s="158"/>
      <c r="BG65" s="158"/>
      <c r="BH65" s="158"/>
      <c r="BI65" s="158"/>
      <c r="BJ65" s="158"/>
    </row>
  </sheetData>
  <sheetProtection/>
  <mergeCells count="121">
    <mergeCell ref="B1:L1"/>
    <mergeCell ref="AM1:BI1"/>
    <mergeCell ref="B2:L2"/>
    <mergeCell ref="B3:L3"/>
    <mergeCell ref="N3:AH3"/>
    <mergeCell ref="B4:L4"/>
    <mergeCell ref="N4:AH4"/>
    <mergeCell ref="B5:L5"/>
    <mergeCell ref="N5:AH5"/>
    <mergeCell ref="AN5:BJ5"/>
    <mergeCell ref="AN6:BJ6"/>
    <mergeCell ref="D7:F7"/>
    <mergeCell ref="H7:L7"/>
    <mergeCell ref="AN7:BJ7"/>
    <mergeCell ref="H8:L8"/>
    <mergeCell ref="AI8:BJ8"/>
    <mergeCell ref="E9:F9"/>
    <mergeCell ref="H9:L9"/>
    <mergeCell ref="AN9:BJ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F27:AJ27"/>
    <mergeCell ref="AK27:AX27"/>
    <mergeCell ref="AY27:BJ27"/>
    <mergeCell ref="AF28:AJ28"/>
    <mergeCell ref="AM28:AV28"/>
    <mergeCell ref="C30:AC30"/>
    <mergeCell ref="AY30:BJ30"/>
    <mergeCell ref="C34:AC34"/>
    <mergeCell ref="AD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C36:E36"/>
    <mergeCell ref="F36:AC36"/>
    <mergeCell ref="AD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C37"/>
    <mergeCell ref="AD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R42:AC42"/>
    <mergeCell ref="AK44:AL44"/>
    <mergeCell ref="AK45:AL45"/>
    <mergeCell ref="AW45:AX45"/>
    <mergeCell ref="AK46:AL46"/>
    <mergeCell ref="B13:B16"/>
    <mergeCell ref="B27:B33"/>
    <mergeCell ref="AD27:AD32"/>
    <mergeCell ref="AE27:AE32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N6:AH7"/>
    <mergeCell ref="AM2:BJ3"/>
    <mergeCell ref="AM29:AN33"/>
    <mergeCell ref="AO29:AP33"/>
    <mergeCell ref="AQ29:AR33"/>
    <mergeCell ref="AS29:AT33"/>
    <mergeCell ref="AU29:AV33"/>
    <mergeCell ref="AK28:AL33"/>
    <mergeCell ref="AW28:AX33"/>
    <mergeCell ref="AF29:AG32"/>
    <mergeCell ref="AH29:AI32"/>
    <mergeCell ref="C41:Q44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workbookViewId="0" topLeftCell="A1">
      <selection activeCell="A1" sqref="A1:T1"/>
    </sheetView>
  </sheetViews>
  <sheetFormatPr defaultColWidth="8.875" defaultRowHeight="12.75"/>
  <cols>
    <col min="1" max="1" width="41.00390625" style="113" customWidth="1"/>
    <col min="2" max="2" width="6.75390625" style="113" customWidth="1"/>
    <col min="3" max="3" width="7.375" style="113" customWidth="1"/>
    <col min="4" max="4" width="5.25390625" style="113" customWidth="1"/>
    <col min="5" max="5" width="5.625" style="113" customWidth="1"/>
    <col min="6" max="6" width="5.75390625" style="113" customWidth="1"/>
    <col min="7" max="7" width="5.00390625" style="113" customWidth="1"/>
    <col min="8" max="8" width="4.75390625" style="113" customWidth="1"/>
    <col min="9" max="9" width="4.875" style="113" customWidth="1"/>
    <col min="10" max="11" width="4.125" style="113" customWidth="1"/>
    <col min="12" max="12" width="7.125" style="113" customWidth="1"/>
    <col min="13" max="13" width="5.00390625" style="113" customWidth="1"/>
    <col min="14" max="14" width="6.00390625" style="113" customWidth="1"/>
    <col min="15" max="15" width="5.75390625" style="113" customWidth="1"/>
    <col min="16" max="16" width="4.125" style="113" customWidth="1"/>
    <col min="17" max="17" width="4.25390625" style="113" customWidth="1"/>
    <col min="18" max="18" width="4.625" style="113" customWidth="1"/>
    <col min="19" max="19" width="4.00390625" style="113" customWidth="1"/>
    <col min="20" max="20" width="4.125" style="113" customWidth="1"/>
    <col min="21" max="16384" width="9.125" style="113" bestFit="1" customWidth="1"/>
  </cols>
  <sheetData>
    <row r="1" spans="1:20" ht="12">
      <c r="A1" s="116" t="s">
        <v>308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2">
      <c r="A4" s="116" t="s">
        <v>309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1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18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20" ht="12">
      <c r="A8" s="131" t="s">
        <v>310</v>
      </c>
      <c r="B8" s="132" t="s">
        <v>311</v>
      </c>
      <c r="C8" s="133" t="s">
        <v>312</v>
      </c>
      <c r="D8" s="133"/>
      <c r="E8" s="133"/>
      <c r="F8" s="133"/>
      <c r="G8" s="133"/>
      <c r="H8" s="133"/>
      <c r="I8" s="133"/>
      <c r="J8" s="133"/>
      <c r="K8" s="133"/>
      <c r="L8" s="133" t="s">
        <v>313</v>
      </c>
      <c r="M8" s="133"/>
      <c r="N8" s="133"/>
      <c r="O8" s="133"/>
      <c r="P8" s="133"/>
      <c r="Q8" s="133"/>
      <c r="R8" s="133"/>
      <c r="S8" s="133"/>
      <c r="T8" s="147"/>
    </row>
    <row r="9" spans="1:20" ht="12">
      <c r="A9" s="134"/>
      <c r="B9" s="135"/>
      <c r="C9" s="135" t="s">
        <v>314</v>
      </c>
      <c r="D9" s="135" t="s">
        <v>315</v>
      </c>
      <c r="E9" s="123" t="s">
        <v>316</v>
      </c>
      <c r="F9" s="123"/>
      <c r="G9" s="123"/>
      <c r="H9" s="123"/>
      <c r="I9" s="123"/>
      <c r="J9" s="143" t="s">
        <v>317</v>
      </c>
      <c r="K9" s="144"/>
      <c r="L9" s="135" t="s">
        <v>314</v>
      </c>
      <c r="M9" s="135" t="s">
        <v>318</v>
      </c>
      <c r="N9" s="123" t="s">
        <v>316</v>
      </c>
      <c r="O9" s="123"/>
      <c r="P9" s="123"/>
      <c r="Q9" s="123"/>
      <c r="R9" s="123"/>
      <c r="S9" s="143" t="s">
        <v>317</v>
      </c>
      <c r="T9" s="148"/>
    </row>
    <row r="10" spans="1:20" ht="12">
      <c r="A10" s="134"/>
      <c r="B10" s="135"/>
      <c r="C10" s="135"/>
      <c r="D10" s="135"/>
      <c r="E10" s="135" t="s">
        <v>319</v>
      </c>
      <c r="F10" s="123" t="s">
        <v>320</v>
      </c>
      <c r="G10" s="123"/>
      <c r="H10" s="123"/>
      <c r="I10" s="123"/>
      <c r="J10" s="145"/>
      <c r="K10" s="146"/>
      <c r="L10" s="135"/>
      <c r="M10" s="135"/>
      <c r="N10" s="135" t="s">
        <v>319</v>
      </c>
      <c r="O10" s="123" t="s">
        <v>320</v>
      </c>
      <c r="P10" s="123"/>
      <c r="Q10" s="123"/>
      <c r="R10" s="123"/>
      <c r="S10" s="145"/>
      <c r="T10" s="149"/>
    </row>
    <row r="11" spans="1:20" ht="12.75">
      <c r="A11" s="136"/>
      <c r="B11" s="137"/>
      <c r="C11" s="137"/>
      <c r="D11" s="137"/>
      <c r="E11" s="137"/>
      <c r="F11" s="138" t="s">
        <v>321</v>
      </c>
      <c r="G11" s="138" t="s">
        <v>322</v>
      </c>
      <c r="H11" s="138" t="s">
        <v>323</v>
      </c>
      <c r="I11" s="138" t="s">
        <v>324</v>
      </c>
      <c r="J11" s="138" t="s">
        <v>325</v>
      </c>
      <c r="K11" s="138" t="s">
        <v>326</v>
      </c>
      <c r="L11" s="137"/>
      <c r="M11" s="137"/>
      <c r="N11" s="137"/>
      <c r="O11" s="138" t="s">
        <v>321</v>
      </c>
      <c r="P11" s="138" t="s">
        <v>322</v>
      </c>
      <c r="Q11" s="138" t="s">
        <v>323</v>
      </c>
      <c r="R11" s="138" t="s">
        <v>324</v>
      </c>
      <c r="S11" s="138" t="s">
        <v>325</v>
      </c>
      <c r="T11" s="150" t="s">
        <v>326</v>
      </c>
    </row>
    <row r="12" spans="1:20" s="112" customFormat="1" ht="12">
      <c r="A12" s="139"/>
      <c r="B12" s="123"/>
      <c r="C12" s="123"/>
      <c r="D12" s="123"/>
      <c r="E12" s="123"/>
      <c r="F12" s="123"/>
      <c r="G12" s="123"/>
      <c r="H12" s="123"/>
      <c r="I12" s="123"/>
      <c r="J12" s="124"/>
      <c r="K12" s="124"/>
      <c r="L12" s="123"/>
      <c r="M12" s="123"/>
      <c r="N12" s="123"/>
      <c r="O12" s="123"/>
      <c r="P12" s="123"/>
      <c r="Q12" s="123"/>
      <c r="R12" s="123"/>
      <c r="S12" s="124" t="s">
        <v>327</v>
      </c>
      <c r="T12" s="151" t="s">
        <v>327</v>
      </c>
    </row>
    <row r="13" spans="1:20" s="112" customFormat="1" ht="12">
      <c r="A13" s="140"/>
      <c r="B13" s="123"/>
      <c r="C13" s="123"/>
      <c r="D13" s="123"/>
      <c r="E13" s="123"/>
      <c r="F13" s="123"/>
      <c r="G13" s="123"/>
      <c r="H13" s="123"/>
      <c r="I13" s="123"/>
      <c r="J13" s="124"/>
      <c r="K13" s="124"/>
      <c r="L13" s="123"/>
      <c r="M13" s="123"/>
      <c r="N13" s="123"/>
      <c r="O13" s="123"/>
      <c r="P13" s="123"/>
      <c r="Q13" s="123"/>
      <c r="R13" s="123"/>
      <c r="S13" s="124" t="s">
        <v>327</v>
      </c>
      <c r="T13" s="151" t="s">
        <v>327</v>
      </c>
    </row>
    <row r="14" spans="1:20" s="112" customFormat="1" ht="12">
      <c r="A14" s="139"/>
      <c r="B14" s="123"/>
      <c r="C14" s="123"/>
      <c r="D14" s="123"/>
      <c r="E14" s="123"/>
      <c r="F14" s="123"/>
      <c r="G14" s="123"/>
      <c r="H14" s="123"/>
      <c r="I14" s="123"/>
      <c r="J14" s="124"/>
      <c r="K14" s="124"/>
      <c r="L14" s="123"/>
      <c r="M14" s="123"/>
      <c r="N14" s="123"/>
      <c r="O14" s="123"/>
      <c r="P14" s="123"/>
      <c r="Q14" s="123"/>
      <c r="R14" s="123"/>
      <c r="S14" s="124" t="s">
        <v>327</v>
      </c>
      <c r="T14" s="151" t="s">
        <v>327</v>
      </c>
    </row>
    <row r="15" spans="1:20" s="112" customFormat="1" ht="12">
      <c r="A15" s="141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 t="s">
        <v>327</v>
      </c>
      <c r="T15" s="152" t="s">
        <v>327</v>
      </c>
    </row>
    <row r="16" spans="1:20" s="112" customFormat="1" ht="12.75">
      <c r="A16" s="142"/>
      <c r="B16" s="128"/>
      <c r="C16" s="128" t="s">
        <v>26</v>
      </c>
      <c r="D16" s="128"/>
      <c r="E16" s="128"/>
      <c r="F16" s="128"/>
      <c r="G16" s="128"/>
      <c r="H16" s="128"/>
      <c r="I16" s="128"/>
      <c r="J16" s="129"/>
      <c r="K16" s="129"/>
      <c r="L16" s="129"/>
      <c r="M16" s="128"/>
      <c r="N16" s="128"/>
      <c r="O16" s="128"/>
      <c r="P16" s="128"/>
      <c r="Q16" s="128"/>
      <c r="R16" s="128"/>
      <c r="S16" s="129"/>
      <c r="T16" s="153"/>
    </row>
    <row r="17" spans="1:19" s="112" customFormat="1" ht="12">
      <c r="A17" s="130"/>
      <c r="J17" s="130"/>
      <c r="K17" s="130"/>
      <c r="Q17" s="130"/>
      <c r="R17" s="130"/>
      <c r="S17" s="154"/>
    </row>
    <row r="18" ht="12">
      <c r="S18" s="154"/>
    </row>
    <row r="19" ht="12">
      <c r="S19" s="154"/>
    </row>
    <row r="20" spans="15:19" ht="12">
      <c r="O20" s="113" t="s">
        <v>26</v>
      </c>
      <c r="S20" s="154"/>
    </row>
  </sheetData>
  <sheetProtection/>
  <mergeCells count="21">
    <mergeCell ref="A1:T1"/>
    <mergeCell ref="A2:T2"/>
    <mergeCell ref="A4:T4"/>
    <mergeCell ref="A5:T5"/>
    <mergeCell ref="A6:T6"/>
    <mergeCell ref="C8:K8"/>
    <mergeCell ref="L8:T8"/>
    <mergeCell ref="E9:I9"/>
    <mergeCell ref="N9:R9"/>
    <mergeCell ref="F10:I10"/>
    <mergeCell ref="O10:R10"/>
    <mergeCell ref="A8:A11"/>
    <mergeCell ref="B8:B11"/>
    <mergeCell ref="C9:C11"/>
    <mergeCell ref="D9:D11"/>
    <mergeCell ref="E10:E11"/>
    <mergeCell ref="L9:L11"/>
    <mergeCell ref="M9:M11"/>
    <mergeCell ref="N10:N11"/>
    <mergeCell ref="J9:K10"/>
    <mergeCell ref="S9:T10"/>
  </mergeCells>
  <printOptions horizontalCentered="1"/>
  <pageMargins left="0.39" right="0.39" top="0.39" bottom="0.51" header="0.24" footer="0.2"/>
  <pageSetup horizontalDpi="600" verticalDpi="600" orientation="landscape" paperSize="9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workbookViewId="0" topLeftCell="A1">
      <selection activeCell="A1" sqref="A1:V1"/>
    </sheetView>
  </sheetViews>
  <sheetFormatPr defaultColWidth="8.875" defaultRowHeight="12.75"/>
  <cols>
    <col min="1" max="1" width="37.25390625" style="113" customWidth="1"/>
    <col min="2" max="2" width="6.75390625" style="113" customWidth="1"/>
    <col min="3" max="3" width="7.375" style="113" customWidth="1"/>
    <col min="4" max="4" width="5.25390625" style="113" customWidth="1"/>
    <col min="5" max="5" width="5.625" style="113" customWidth="1"/>
    <col min="6" max="6" width="5.75390625" style="113" customWidth="1"/>
    <col min="7" max="8" width="4.75390625" style="113" customWidth="1"/>
    <col min="9" max="10" width="3.75390625" style="113" customWidth="1"/>
    <col min="11" max="12" width="4.125" style="113" customWidth="1"/>
    <col min="13" max="13" width="7.125" style="113" customWidth="1"/>
    <col min="14" max="14" width="5.00390625" style="113" customWidth="1"/>
    <col min="15" max="15" width="6.00390625" style="113" customWidth="1"/>
    <col min="16" max="16" width="5.75390625" style="113" customWidth="1"/>
    <col min="17" max="18" width="4.75390625" style="113" customWidth="1"/>
    <col min="19" max="20" width="3.75390625" style="113" customWidth="1"/>
    <col min="21" max="21" width="4.00390625" style="113" customWidth="1"/>
    <col min="22" max="22" width="4.125" style="113" customWidth="1"/>
    <col min="23" max="16384" width="9.125" style="113" bestFit="1" customWidth="1"/>
  </cols>
  <sheetData>
    <row r="1" spans="1:22" ht="12">
      <c r="A1" s="116" t="s">
        <v>308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2">
      <c r="A4" s="116" t="s">
        <v>309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ht="1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0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2" ht="12">
      <c r="A8" s="131" t="s">
        <v>310</v>
      </c>
      <c r="B8" s="132" t="s">
        <v>311</v>
      </c>
      <c r="C8" s="133" t="s">
        <v>312</v>
      </c>
      <c r="D8" s="133"/>
      <c r="E8" s="133"/>
      <c r="F8" s="133"/>
      <c r="G8" s="133"/>
      <c r="H8" s="133"/>
      <c r="I8" s="133"/>
      <c r="J8" s="133"/>
      <c r="K8" s="133"/>
      <c r="L8" s="133"/>
      <c r="M8" s="133" t="s">
        <v>313</v>
      </c>
      <c r="N8" s="133"/>
      <c r="O8" s="133"/>
      <c r="P8" s="133"/>
      <c r="Q8" s="133"/>
      <c r="R8" s="133"/>
      <c r="S8" s="133"/>
      <c r="T8" s="133"/>
      <c r="U8" s="133"/>
      <c r="V8" s="147"/>
    </row>
    <row r="9" spans="1:22" ht="12">
      <c r="A9" s="134"/>
      <c r="B9" s="135"/>
      <c r="C9" s="135" t="s">
        <v>314</v>
      </c>
      <c r="D9" s="135" t="s">
        <v>315</v>
      </c>
      <c r="E9" s="123" t="s">
        <v>316</v>
      </c>
      <c r="F9" s="123"/>
      <c r="G9" s="123"/>
      <c r="H9" s="123"/>
      <c r="I9" s="123"/>
      <c r="J9" s="123"/>
      <c r="K9" s="143" t="s">
        <v>317</v>
      </c>
      <c r="L9" s="144"/>
      <c r="M9" s="135" t="s">
        <v>314</v>
      </c>
      <c r="N9" s="135" t="s">
        <v>318</v>
      </c>
      <c r="O9" s="123" t="s">
        <v>316</v>
      </c>
      <c r="P9" s="123"/>
      <c r="Q9" s="123"/>
      <c r="R9" s="123"/>
      <c r="S9" s="123"/>
      <c r="T9" s="123"/>
      <c r="U9" s="143" t="s">
        <v>317</v>
      </c>
      <c r="V9" s="148"/>
    </row>
    <row r="10" spans="1:22" ht="12">
      <c r="A10" s="134"/>
      <c r="B10" s="135"/>
      <c r="C10" s="135"/>
      <c r="D10" s="135"/>
      <c r="E10" s="135" t="s">
        <v>319</v>
      </c>
      <c r="F10" s="123" t="s">
        <v>320</v>
      </c>
      <c r="G10" s="123"/>
      <c r="H10" s="123"/>
      <c r="I10" s="123"/>
      <c r="J10" s="123"/>
      <c r="K10" s="145"/>
      <c r="L10" s="146"/>
      <c r="M10" s="135"/>
      <c r="N10" s="135"/>
      <c r="O10" s="135" t="s">
        <v>319</v>
      </c>
      <c r="P10" s="123" t="s">
        <v>320</v>
      </c>
      <c r="Q10" s="123"/>
      <c r="R10" s="123"/>
      <c r="S10" s="123"/>
      <c r="T10" s="123"/>
      <c r="U10" s="145"/>
      <c r="V10" s="149"/>
    </row>
    <row r="11" spans="1:22" ht="12.75">
      <c r="A11" s="136"/>
      <c r="B11" s="137"/>
      <c r="C11" s="137"/>
      <c r="D11" s="137"/>
      <c r="E11" s="137"/>
      <c r="F11" s="138" t="s">
        <v>321</v>
      </c>
      <c r="G11" s="128" t="s">
        <v>322</v>
      </c>
      <c r="H11" s="128" t="s">
        <v>323</v>
      </c>
      <c r="I11" s="128" t="s">
        <v>324</v>
      </c>
      <c r="J11" s="128" t="s">
        <v>328</v>
      </c>
      <c r="K11" s="138" t="s">
        <v>325</v>
      </c>
      <c r="L11" s="138" t="s">
        <v>326</v>
      </c>
      <c r="M11" s="137"/>
      <c r="N11" s="137"/>
      <c r="O11" s="137"/>
      <c r="P11" s="138" t="s">
        <v>321</v>
      </c>
      <c r="Q11" s="128" t="s">
        <v>322</v>
      </c>
      <c r="R11" s="128" t="s">
        <v>323</v>
      </c>
      <c r="S11" s="128" t="s">
        <v>324</v>
      </c>
      <c r="T11" s="128" t="s">
        <v>328</v>
      </c>
      <c r="U11" s="138" t="s">
        <v>325</v>
      </c>
      <c r="V11" s="150" t="s">
        <v>326</v>
      </c>
    </row>
    <row r="12" spans="1:22" s="112" customFormat="1" ht="12">
      <c r="A12" s="139"/>
      <c r="B12" s="123"/>
      <c r="C12" s="123"/>
      <c r="D12" s="123"/>
      <c r="E12" s="123"/>
      <c r="F12" s="123"/>
      <c r="G12" s="123"/>
      <c r="H12" s="123"/>
      <c r="I12" s="123"/>
      <c r="J12" s="123"/>
      <c r="K12" s="124"/>
      <c r="L12" s="124"/>
      <c r="M12" s="123"/>
      <c r="N12" s="123"/>
      <c r="O12" s="123"/>
      <c r="P12" s="123"/>
      <c r="Q12" s="123"/>
      <c r="R12" s="123"/>
      <c r="S12" s="123"/>
      <c r="T12" s="123"/>
      <c r="U12" s="124" t="s">
        <v>327</v>
      </c>
      <c r="V12" s="151" t="s">
        <v>327</v>
      </c>
    </row>
    <row r="13" spans="1:22" s="112" customFormat="1" ht="12">
      <c r="A13" s="140"/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24"/>
      <c r="M13" s="123"/>
      <c r="N13" s="123"/>
      <c r="O13" s="123"/>
      <c r="P13" s="123"/>
      <c r="Q13" s="123"/>
      <c r="R13" s="123"/>
      <c r="S13" s="123"/>
      <c r="T13" s="123"/>
      <c r="U13" s="124" t="s">
        <v>327</v>
      </c>
      <c r="V13" s="151" t="s">
        <v>327</v>
      </c>
    </row>
    <row r="14" spans="1:22" s="112" customFormat="1" ht="12">
      <c r="A14" s="139"/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124"/>
      <c r="M14" s="123"/>
      <c r="N14" s="123"/>
      <c r="O14" s="123"/>
      <c r="P14" s="123"/>
      <c r="Q14" s="123"/>
      <c r="R14" s="123"/>
      <c r="S14" s="123"/>
      <c r="T14" s="123"/>
      <c r="U14" s="124" t="s">
        <v>327</v>
      </c>
      <c r="V14" s="151" t="s">
        <v>327</v>
      </c>
    </row>
    <row r="15" spans="1:22" s="112" customFormat="1" ht="12">
      <c r="A15" s="141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 t="s">
        <v>327</v>
      </c>
      <c r="V15" s="152" t="s">
        <v>327</v>
      </c>
    </row>
    <row r="16" spans="1:22" s="112" customFormat="1" ht="12.75">
      <c r="A16" s="142"/>
      <c r="B16" s="128"/>
      <c r="C16" s="128" t="s">
        <v>26</v>
      </c>
      <c r="D16" s="128"/>
      <c r="E16" s="128"/>
      <c r="F16" s="128"/>
      <c r="G16" s="128"/>
      <c r="H16" s="128"/>
      <c r="I16" s="128"/>
      <c r="J16" s="128"/>
      <c r="K16" s="129"/>
      <c r="L16" s="129"/>
      <c r="M16" s="129"/>
      <c r="N16" s="128"/>
      <c r="O16" s="128"/>
      <c r="P16" s="128"/>
      <c r="Q16" s="128"/>
      <c r="R16" s="128"/>
      <c r="S16" s="128"/>
      <c r="T16" s="128"/>
      <c r="U16" s="129"/>
      <c r="V16" s="153"/>
    </row>
    <row r="17" spans="1:21" s="112" customFormat="1" ht="12">
      <c r="A17" s="130"/>
      <c r="K17" s="130"/>
      <c r="L17" s="130"/>
      <c r="R17" s="130"/>
      <c r="S17" s="130"/>
      <c r="T17" s="130"/>
      <c r="U17" s="154"/>
    </row>
    <row r="18" ht="12">
      <c r="U18" s="154"/>
    </row>
    <row r="19" ht="12">
      <c r="U19" s="154"/>
    </row>
    <row r="20" spans="16:21" ht="12">
      <c r="P20" s="113" t="s">
        <v>26</v>
      </c>
      <c r="U20" s="154"/>
    </row>
  </sheetData>
  <sheetProtection/>
  <mergeCells count="21">
    <mergeCell ref="A1:V1"/>
    <mergeCell ref="A2:V2"/>
    <mergeCell ref="A4:V4"/>
    <mergeCell ref="A5:V5"/>
    <mergeCell ref="A6:V6"/>
    <mergeCell ref="C8:L8"/>
    <mergeCell ref="M8:V8"/>
    <mergeCell ref="E9:J9"/>
    <mergeCell ref="O9:T9"/>
    <mergeCell ref="F10:J10"/>
    <mergeCell ref="P10:T10"/>
    <mergeCell ref="A8:A11"/>
    <mergeCell ref="B8:B11"/>
    <mergeCell ref="C9:C11"/>
    <mergeCell ref="D9:D11"/>
    <mergeCell ref="E10:E11"/>
    <mergeCell ref="M9:M11"/>
    <mergeCell ref="N9:N11"/>
    <mergeCell ref="O10:O11"/>
    <mergeCell ref="K9:L10"/>
    <mergeCell ref="U9:V10"/>
  </mergeCells>
  <printOptions horizontalCentered="1"/>
  <pageMargins left="0.39" right="0.39" top="0.39" bottom="0.51" header="0.24" footer="0.2"/>
  <pageSetup horizontalDpi="600" verticalDpi="600" orientation="landscape" paperSize="9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workbookViewId="0" topLeftCell="A1">
      <selection activeCell="A1" sqref="A1"/>
    </sheetView>
  </sheetViews>
  <sheetFormatPr defaultColWidth="8.875" defaultRowHeight="12.75"/>
  <cols>
    <col min="1" max="1" width="4.875" style="113" customWidth="1"/>
    <col min="2" max="2" width="49.875" style="113" customWidth="1"/>
    <col min="3" max="3" width="10.625" style="113" customWidth="1"/>
    <col min="4" max="4" width="7.125" style="113" customWidth="1"/>
    <col min="5" max="5" width="7.375" style="113" customWidth="1"/>
    <col min="6" max="6" width="15.375" style="113" customWidth="1"/>
    <col min="7" max="16384" width="9.125" style="113" bestFit="1" customWidth="1"/>
  </cols>
  <sheetData>
    <row r="2" spans="1:6" ht="12">
      <c r="A2" s="114" t="s">
        <v>308</v>
      </c>
      <c r="B2" s="46"/>
      <c r="C2" s="46"/>
      <c r="D2" s="46"/>
      <c r="E2" s="46"/>
      <c r="F2" s="46"/>
    </row>
    <row r="3" spans="1:6" ht="12">
      <c r="A3" s="114"/>
      <c r="B3" s="46"/>
      <c r="C3" s="46"/>
      <c r="D3" s="46"/>
      <c r="E3" s="46"/>
      <c r="F3" s="46"/>
    </row>
    <row r="4" spans="1:6" ht="19.5" customHeight="1">
      <c r="A4" s="115"/>
      <c r="C4" s="116"/>
      <c r="D4" s="117" t="s">
        <v>329</v>
      </c>
      <c r="E4" s="116"/>
      <c r="F4" s="116"/>
    </row>
    <row r="5" spans="1:6" ht="12">
      <c r="A5" s="118"/>
      <c r="B5" s="24"/>
      <c r="C5" s="24"/>
      <c r="D5" s="24"/>
      <c r="E5" s="24"/>
      <c r="F5" s="24"/>
    </row>
    <row r="6" spans="1:6" ht="12">
      <c r="A6" s="118"/>
      <c r="B6" s="24"/>
      <c r="C6" s="24"/>
      <c r="D6" s="24"/>
      <c r="E6" s="24"/>
      <c r="F6" s="24"/>
    </row>
    <row r="7" spans="1:6" ht="12">
      <c r="A7" s="118"/>
      <c r="B7" s="24"/>
      <c r="C7" s="24"/>
      <c r="D7" s="24"/>
      <c r="E7" s="24"/>
      <c r="F7" s="24"/>
    </row>
    <row r="8" spans="1:6" ht="12">
      <c r="A8" s="115"/>
      <c r="C8" s="116"/>
      <c r="D8" s="116"/>
      <c r="E8" s="116"/>
      <c r="F8" s="116"/>
    </row>
    <row r="9" spans="1:6" ht="12">
      <c r="A9" s="114" t="s">
        <v>330</v>
      </c>
      <c r="B9" s="46"/>
      <c r="C9" s="46"/>
      <c r="D9" s="46"/>
      <c r="E9" s="46"/>
      <c r="F9" s="46"/>
    </row>
    <row r="10" spans="1:6" ht="12">
      <c r="A10" s="116"/>
      <c r="B10" s="26"/>
      <c r="C10" s="26"/>
      <c r="D10" s="26"/>
      <c r="E10" s="26"/>
      <c r="F10" s="26"/>
    </row>
    <row r="11" spans="1:6" ht="12">
      <c r="A11" s="116"/>
      <c r="B11" s="26"/>
      <c r="C11" s="26"/>
      <c r="D11" s="26"/>
      <c r="E11" s="26"/>
      <c r="F11" s="26"/>
    </row>
    <row r="12" spans="1:6" ht="12.75">
      <c r="A12" s="112"/>
      <c r="B12" s="112"/>
      <c r="C12" s="112"/>
      <c r="D12" s="112"/>
      <c r="E12" s="112"/>
      <c r="F12" s="112"/>
    </row>
    <row r="13" spans="1:6" ht="30.75" customHeight="1">
      <c r="A13" s="119" t="s">
        <v>331</v>
      </c>
      <c r="B13" s="120" t="s">
        <v>332</v>
      </c>
      <c r="C13" s="119" t="s">
        <v>333</v>
      </c>
      <c r="D13" s="121" t="s">
        <v>334</v>
      </c>
      <c r="E13" s="122"/>
      <c r="F13" s="120" t="s">
        <v>335</v>
      </c>
    </row>
    <row r="14" spans="1:6" s="112" customFormat="1" ht="12">
      <c r="A14" s="123"/>
      <c r="B14" s="124"/>
      <c r="C14" s="123"/>
      <c r="D14" s="123"/>
      <c r="E14" s="123"/>
      <c r="F14" s="123"/>
    </row>
    <row r="15" spans="1:6" s="112" customFormat="1" ht="12">
      <c r="A15" s="123"/>
      <c r="B15" s="125"/>
      <c r="C15" s="123"/>
      <c r="D15" s="123"/>
      <c r="E15" s="123"/>
      <c r="F15" s="123"/>
    </row>
    <row r="16" spans="1:6" s="112" customFormat="1" ht="12">
      <c r="A16" s="123"/>
      <c r="B16" s="124"/>
      <c r="C16" s="123"/>
      <c r="D16" s="123"/>
      <c r="E16" s="123"/>
      <c r="F16" s="123"/>
    </row>
    <row r="17" spans="1:6" s="112" customFormat="1" ht="12">
      <c r="A17" s="126"/>
      <c r="B17" s="127"/>
      <c r="C17" s="126"/>
      <c r="D17" s="126"/>
      <c r="E17" s="126"/>
      <c r="F17" s="126"/>
    </row>
    <row r="18" spans="1:6" s="112" customFormat="1" ht="12.75">
      <c r="A18" s="128"/>
      <c r="B18" s="129"/>
      <c r="C18" s="128" t="s">
        <v>26</v>
      </c>
      <c r="D18" s="128"/>
      <c r="E18" s="128"/>
      <c r="F18" s="128"/>
    </row>
    <row r="19" s="112" customFormat="1" ht="12">
      <c r="B19" s="130"/>
    </row>
  </sheetData>
  <sheetProtection/>
  <mergeCells count="9">
    <mergeCell ref="A2:F2"/>
    <mergeCell ref="A3:F3"/>
    <mergeCell ref="A5:F5"/>
    <mergeCell ref="A6:F6"/>
    <mergeCell ref="A7:F7"/>
    <mergeCell ref="A9:F9"/>
    <mergeCell ref="A10:F10"/>
    <mergeCell ref="A11:F11"/>
    <mergeCell ref="D13:E13"/>
  </mergeCells>
  <printOptions horizontalCentered="1"/>
  <pageMargins left="0.39" right="0.39" top="0.39" bottom="0.51" header="0.24" footer="0.2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Елена</cp:lastModifiedBy>
  <cp:lastPrinted>2018-05-17T10:54:09Z</cp:lastPrinted>
  <dcterms:created xsi:type="dcterms:W3CDTF">2004-10-10T04:30:14Z</dcterms:created>
  <dcterms:modified xsi:type="dcterms:W3CDTF">2019-10-16T10:35:07Z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