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<sst xmlns="http://schemas.openxmlformats.org/spreadsheetml/2006/main" count="1684" uniqueCount="520">
  <si>
    <t>СТРУКТУРА</t>
  </si>
  <si>
    <t>МОСКОВСКОГО УНИВЕРСИТЕТА</t>
  </si>
  <si>
    <t>имени М.В.Ломоносова</t>
  </si>
  <si>
    <t>(список подразделений АИС "Учебного комплекса")</t>
  </si>
  <si>
    <t>Коды подразделе-ний</t>
  </si>
  <si>
    <t>Название подразделений</t>
  </si>
  <si>
    <t>Вид под- разд.</t>
  </si>
  <si>
    <t>Типы  обучения</t>
  </si>
  <si>
    <t>Полное</t>
  </si>
  <si>
    <t>Краткое</t>
  </si>
  <si>
    <t>осн</t>
  </si>
  <si>
    <t>маг</t>
  </si>
  <si>
    <t>спец</t>
  </si>
  <si>
    <t>РУКОВОДСТВО</t>
  </si>
  <si>
    <t>Подразде-ление</t>
  </si>
  <si>
    <t>Должность</t>
  </si>
  <si>
    <t>Тип обучения</t>
  </si>
  <si>
    <t>Фамилия, имя, отчество руководителя</t>
  </si>
  <si>
    <t>Ученые звания, ученые степени</t>
  </si>
  <si>
    <t>УТВЕРЖДЕНО</t>
  </si>
  <si>
    <t xml:space="preserve"> Московский государственный университет имени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</si>
  <si>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</si>
  <si>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</si>
  <si>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имени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</si>
  <si>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</si>
  <si>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</si>
  <si>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</si>
  <si>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</si>
  <si>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  Квалификация,</t>
  </si>
  <si>
    <t xml:space="preserve">  срок обучения</t>
  </si>
  <si>
    <t xml:space="preserve">№ </t>
  </si>
  <si>
    <t>Дата (протокола)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</si>
  <si>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</si>
  <si>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</si>
  <si>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</si>
  <si>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</si>
  <si>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</si>
  <si>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</si>
  <si>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</si>
  <si>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</si>
  <si>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</si>
  <si>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</si>
  <si>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</si>
  <si>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</si>
  <si>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</si>
  <si>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</si>
  <si>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</si>
  <si>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</si>
  <si>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</si>
  <si>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</si>
  <si>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</si>
  <si>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</si>
  <si>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</si>
  <si>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</si>
  <si>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</si>
  <si>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</si>
  <si>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</si>
  <si>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</si>
  <si>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</si>
  <si>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</si>
  <si>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</si>
  <si>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</si>
  <si>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</si>
  <si>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</si>
  <si>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</si>
  <si>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</si>
  <si>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</si>
  <si>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Итого</t>
  </si>
  <si>
    <t>Обозначения:</t>
  </si>
  <si>
    <t>T</t>
  </si>
  <si>
    <t>Теор. обучение</t>
  </si>
  <si>
    <t>::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</si>
  <si>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</si>
  <si>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</si>
  <si>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</si>
  <si>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</si>
  <si>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</si>
  <si>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</si>
  <si>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</si>
  <si>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</si>
  <si>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</si>
  <si>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</si>
  <si>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</si>
  <si>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</si>
  <si>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</si>
  <si>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</si>
  <si>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</si>
  <si>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</si>
  <si>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</si>
  <si>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</si>
  <si>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</si>
  <si>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</si>
  <si>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</si>
  <si>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</si>
  <si>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</si>
  <si>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</si>
  <si>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</si>
  <si>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</si>
  <si>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</si>
  <si>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</si>
  <si>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</si>
  <si>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</si>
  <si>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</si>
  <si>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</si>
  <si>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</si>
  <si>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</si>
  <si>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</si>
  <si>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</si>
  <si>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</si>
  <si>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</si>
  <si>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 xml:space="preserve">    в том числе без физкультуры, факультативов 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</si>
  <si>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</si>
  <si>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</si>
  <si>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</si>
  <si>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</si>
  <si>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</si>
  <si>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</si>
  <si>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</si>
  <si>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VII. Выпускные работы</t>
  </si>
  <si>
    <t>VIII. Государственные экзамены</t>
  </si>
  <si>
    <t>макс,</t>
  </si>
  <si>
    <t>APPROVED</t>
  </si>
  <si>
    <t xml:space="preserve"> Lomonosov Moscow State University </t>
  </si>
  <si>
    <t xml:space="preserve">Rector </t>
  </si>
  <si>
    <t>Faculty of Soil Sciences</t>
  </si>
  <si>
    <t>Lomonosov Moscow State University</t>
  </si>
  <si>
    <t>CURRICULUM</t>
  </si>
  <si>
    <t>Academician</t>
  </si>
  <si>
    <t xml:space="preserve"> V. Sadovnichy</t>
  </si>
  <si>
    <t xml:space="preserve">  Qualification,</t>
  </si>
  <si>
    <t xml:space="preserve">  Course Duration </t>
  </si>
  <si>
    <t>Date  (protocol)</t>
  </si>
  <si>
    <t xml:space="preserve"> I. Schedule of academic activities</t>
  </si>
  <si>
    <t>II. Summary data (in weeks)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</si>
  <si>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</si>
  <si>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</si>
  <si>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</si>
  <si>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</si>
  <si>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</si>
  <si>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</si>
  <si>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</si>
  <si>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</si>
  <si>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</si>
  <si>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</si>
  <si>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</si>
  <si>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</si>
  <si>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</si>
  <si>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</si>
  <si>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</si>
  <si>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</si>
  <si>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</si>
  <si>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</si>
  <si>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</si>
  <si>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</si>
  <si>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Symbols:</t>
  </si>
  <si>
    <t>Theoretical courses</t>
  </si>
  <si>
    <t>Diploma projects or works</t>
  </si>
  <si>
    <t>№ by order</t>
  </si>
  <si>
    <t>Split up by terms</t>
  </si>
  <si>
    <t xml:space="preserve">Total teaching load (acad. Hours) </t>
  </si>
  <si>
    <t>Split up by courses and terms</t>
  </si>
  <si>
    <t>Total work-load</t>
  </si>
  <si>
    <t>Including  in-class learning</t>
  </si>
  <si>
    <t>Students' individual tasks</t>
  </si>
  <si>
    <t>I year</t>
  </si>
  <si>
    <t>II year</t>
  </si>
  <si>
    <t>III year</t>
  </si>
  <si>
    <t>IV year</t>
  </si>
  <si>
    <t>V year</t>
  </si>
  <si>
    <t>VI year</t>
  </si>
  <si>
    <t>Exams</t>
  </si>
  <si>
    <t>Tests</t>
  </si>
  <si>
    <t>Course worksв</t>
  </si>
  <si>
    <t>Total in-class learning</t>
  </si>
  <si>
    <t>Lectures</t>
  </si>
  <si>
    <t>Laboratory practicals</t>
  </si>
  <si>
    <t>Practice</t>
  </si>
  <si>
    <t>Seminars</t>
  </si>
  <si>
    <t>COURSE TITLES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</si>
  <si>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</si>
  <si>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</si>
  <si>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</si>
  <si>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</si>
  <si>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</si>
  <si>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</si>
  <si>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</si>
  <si>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</si>
  <si>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</si>
  <si>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</si>
  <si>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</si>
  <si>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</si>
  <si>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</si>
  <si>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ЮРИДИЧЕСКИЙ ФАКУЛЬТЕТ</t>
  </si>
  <si>
    <t>академик РАН</t>
  </si>
  <si>
    <t>ФБ_ЮРИСПРУДЕНЦИЯ_СПЕЦОТД_ИН</t>
  </si>
  <si>
    <t>В. А. Садовничий</t>
  </si>
  <si>
    <t>направление</t>
  </si>
  <si>
    <t>БАКАЛАВР</t>
  </si>
  <si>
    <t>40.03.01 "Юриспруденция"</t>
  </si>
  <si>
    <t xml:space="preserve">5 лет              </t>
  </si>
  <si>
    <t>30.08.2015 г.</t>
  </si>
  <si>
    <t>очно-заочная (вечерняя) форма обучения</t>
  </si>
  <si>
    <t>Направленности (профили):
"государственно-правовой";
"гражданско-правовой";
"уголовно-правовой".</t>
  </si>
  <si>
    <t>соответствует ФГОС бакалавра по направлению 40.03.01 "Юриспруденция"</t>
  </si>
  <si>
    <t>Применяется с 1 сентября 2016 г.</t>
  </si>
  <si>
    <t>=</t>
  </si>
  <si>
    <t>Трудоемкость</t>
  </si>
  <si>
    <t>в зачетных единицах</t>
  </si>
  <si>
    <t>Распределение по</t>
  </si>
  <si>
    <t>объем учебной нагрузки в ак. часах,  1 а.ч.=45 мин</t>
  </si>
  <si>
    <t>семестрам</t>
  </si>
  <si>
    <t xml:space="preserve"> НАЗВАНИЕ ДИСЦИПЛИНЫ</t>
  </si>
  <si>
    <t>Всего кредитов по семестрам</t>
  </si>
  <si>
    <t>Недельная нагрузка в семестре</t>
  </si>
  <si>
    <t>Трудоемкость в зачетных единицах</t>
  </si>
  <si>
    <t>Блок 1, базовая часть</t>
  </si>
  <si>
    <t>ПДб</t>
  </si>
  <si>
    <t>Философия</t>
  </si>
  <si>
    <t>2,0</t>
  </si>
  <si>
    <t>История отечественного государства и права</t>
  </si>
  <si>
    <t>1,2</t>
  </si>
  <si>
    <t>3,0</t>
  </si>
  <si>
    <t>История государства и права зарубежных стран</t>
  </si>
  <si>
    <t>Иностранный язык</t>
  </si>
  <si>
    <t>4,0</t>
  </si>
  <si>
    <t>Иностранный язык в сфере юриспруденции</t>
  </si>
  <si>
    <t>Безопасность жизнедеятельности</t>
  </si>
  <si>
    <t>Теория государства и права</t>
  </si>
  <si>
    <t>Конституционное право</t>
  </si>
  <si>
    <t xml:space="preserve">    Общее конституционное (государственное) право</t>
  </si>
  <si>
    <t xml:space="preserve">    Конституционное (государственное) право России</t>
  </si>
  <si>
    <t>Административное право</t>
  </si>
  <si>
    <t>Гражданское право</t>
  </si>
  <si>
    <t>4,6</t>
  </si>
  <si>
    <t>3,5</t>
  </si>
  <si>
    <t>Гражданский процесс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</si>
  <si>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</si>
  <si>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</si>
  <si>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</si>
  <si>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</si>
  <si>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</si>
  <si>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</si>
  <si>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</si>
  <si>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</si>
  <si>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</si>
  <si>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</si>
  <si>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</si>
  <si>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</si>
  <si>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</si>
  <si>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Физическая культура</t>
  </si>
  <si>
    <t>Экономика</t>
  </si>
  <si>
    <t>Информационные технологии в юридической деятельности</t>
  </si>
  <si>
    <t>Русский язык и культура речи</t>
  </si>
  <si>
    <t>Профессиональная этика</t>
  </si>
  <si>
    <t>Семейное право</t>
  </si>
  <si>
    <t>Правоохранительные органы</t>
  </si>
  <si>
    <t>Римское право</t>
  </si>
  <si>
    <t>Муниципальное право</t>
  </si>
  <si>
    <t>Коммерческое право</t>
  </si>
  <si>
    <t>Криминология</t>
  </si>
  <si>
    <t>Блок 2, практики</t>
  </si>
  <si>
    <t>Пракф</t>
  </si>
  <si>
    <t>учебная</t>
  </si>
  <si>
    <t>0,0</t>
  </si>
  <si>
    <t>преддипломная</t>
  </si>
  <si>
    <t>Блок 3, итоговая государственная аттестация</t>
  </si>
  <si>
    <t>ВРф</t>
  </si>
  <si>
    <t>Выпускные работы и проекты</t>
  </si>
  <si>
    <t>Защита выпускной квалификационной работы (дипломной работы)</t>
  </si>
  <si>
    <t>ГЭф</t>
  </si>
  <si>
    <t>Государственные экзамены</t>
  </si>
  <si>
    <t>Междисциплинарный государственный экзамен по направлению "Юриспруденция"</t>
  </si>
  <si>
    <t>ДОП</t>
  </si>
  <si>
    <t>Дополнительно</t>
  </si>
  <si>
    <t>Факультативные дисциплины</t>
  </si>
  <si>
    <t>11,0</t>
  </si>
  <si>
    <t>20,0</t>
  </si>
  <si>
    <t>16,0</t>
  </si>
  <si>
    <t>14,0</t>
  </si>
  <si>
    <t>13,0</t>
  </si>
  <si>
    <t>24,0</t>
  </si>
  <si>
    <t>22,0</t>
  </si>
  <si>
    <t>17,0</t>
  </si>
  <si>
    <t>0,6</t>
  </si>
  <si>
    <t>0,5</t>
  </si>
  <si>
    <t>0,9</t>
  </si>
  <si>
    <t>0,8</t>
  </si>
  <si>
    <t>1,0</t>
  </si>
  <si>
    <t>ФПД</t>
  </si>
  <si>
    <t>Профессиональный цикл</t>
  </si>
  <si>
    <t>ПДв</t>
  </si>
  <si>
    <t>Профессиональный цикл, вариативная часть</t>
  </si>
  <si>
    <t>Гражданское и торговое право зарубежных стран</t>
  </si>
  <si>
    <t>Правовая работа</t>
  </si>
  <si>
    <t>Техника договорной работы</t>
  </si>
  <si>
    <t>Наследственное право и нотариальная практика</t>
  </si>
  <si>
    <t>Дисциплины по выбору</t>
  </si>
  <si>
    <t>1,2,3,5,6</t>
  </si>
  <si>
    <t>2,6</t>
  </si>
  <si>
    <t>8,0</t>
  </si>
  <si>
    <t>Спецсеминар по профилю подготовки</t>
  </si>
  <si>
    <t>Сумма по подплану с_б_п_гражданско-правовая</t>
  </si>
  <si>
    <t>9,0</t>
  </si>
  <si>
    <t>5,0</t>
  </si>
  <si>
    <t>15,0</t>
  </si>
  <si>
    <t>21,0</t>
  </si>
  <si>
    <t>19,0</t>
  </si>
  <si>
    <t>7,0</t>
  </si>
  <si>
    <t>и по подплану с_б_п_гражданско-правовая</t>
  </si>
  <si>
    <t>25,0</t>
  </si>
  <si>
    <t>23,0</t>
  </si>
  <si>
    <t>1,1</t>
  </si>
  <si>
    <t>1,3</t>
  </si>
  <si>
    <t>0,7</t>
  </si>
  <si>
    <t>31</t>
  </si>
  <si>
    <t>Конституционное (государственное) право зарубежных стран</t>
  </si>
  <si>
    <t>Сравнительное правоведение</t>
  </si>
  <si>
    <t>Конституционное правосудие в Российской Федерации</t>
  </si>
  <si>
    <t>Президентство: опыт Российской Федерации и зарубежных стран</t>
  </si>
  <si>
    <t>Сумма по подплану с_б_п_государственно-правовая</t>
  </si>
  <si>
    <t>и по подплану с_б_п_государственно-правовая</t>
  </si>
  <si>
    <t>Судебная бухгалтерия</t>
  </si>
  <si>
    <t>Правовая статистика</t>
  </si>
  <si>
    <t>Уголовно-исполнительное право</t>
  </si>
  <si>
    <t>Основы квалификации преступлений</t>
  </si>
  <si>
    <t>Сумма по подплану с_б_п_уголовно-правовая</t>
  </si>
  <si>
    <t>и по подплану с_б_п_уголовно-правовая</t>
  </si>
  <si>
    <t>labor intensity</t>
  </si>
  <si>
    <t>in credit units</t>
  </si>
  <si>
    <t>Total credits per semester</t>
  </si>
  <si>
    <t>Weekly load per semester</t>
  </si>
  <si>
    <t>Labor intensity in credit units</t>
  </si>
  <si>
    <t>МОСКОВСКИЙ ГОСУДАРСТВЕННЫЙ УНИВЕРСИТЕТ ИМЕНИ М.В. ЛОМОНОСОВА</t>
  </si>
  <si>
    <t>Р А Б О Ч И Й    П Л А Н</t>
  </si>
  <si>
    <t>ДИСЦИПЛИНЫ</t>
  </si>
  <si>
    <t xml:space="preserve">Объем за год </t>
  </si>
  <si>
    <t>Семестр № 1 ( теор.об.- 18 нед.)</t>
  </si>
  <si>
    <t>Семестр № 2 ( теор.об.- 16 нед.)</t>
  </si>
  <si>
    <t>Нагруз. за сем.</t>
  </si>
  <si>
    <t>Сам. раб.</t>
  </si>
  <si>
    <t>Аудиторных</t>
  </si>
  <si>
    <t>Отчет- ность</t>
  </si>
  <si>
    <t>Сам.раб.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</si>
  <si>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</si>
  <si>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</si>
  <si>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</si>
  <si>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</si>
  <si>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</si>
  <si>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</si>
  <si>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</si>
  <si>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</si>
  <si>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</si>
  <si>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ПЗ</t>
  </si>
  <si>
    <t>Утверждаю:</t>
  </si>
  <si>
    <t>ПЕРЕЧЕНЬ ЭКЗАМЕНОВ И ЗАЧЕТОВ</t>
  </si>
  <si>
    <t>№ п/п</t>
  </si>
  <si>
    <t>Название предмета</t>
  </si>
  <si>
    <t>Нагрузка
общ./ауд.</t>
  </si>
  <si>
    <t>Отчетность</t>
  </si>
  <si>
    <t>Примечание</t>
  </si>
  <si>
    <t>Наименование дисциплин</t>
  </si>
  <si>
    <t>Название плана</t>
  </si>
  <si>
    <t>Кафедры</t>
  </si>
  <si>
    <t>Название дисциплины</t>
  </si>
  <si>
    <t>КАФЕДРЫ</t>
  </si>
  <si>
    <t>Межфакультетские курсы</t>
  </si>
  <si>
    <t>Код</t>
  </si>
  <si>
    <t>Название на русском языке</t>
  </si>
  <si>
    <t>Название на английском языке</t>
  </si>
  <si>
    <t>Ауд. нагрузка</t>
  </si>
  <si>
    <t>Инд. нагрузка</t>
  </si>
  <si>
    <t>Кредит</t>
  </si>
  <si>
    <t>Название предмета на русском языке</t>
  </si>
  <si>
    <t>Название предмета на английском языке</t>
  </si>
  <si>
    <t>Ф-т</t>
  </si>
  <si>
    <t>одобрено</t>
  </si>
  <si>
    <t xml:space="preserve">Название </t>
  </si>
  <si>
    <t>Тип обуч.</t>
  </si>
  <si>
    <t>Форма обуч.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</si>
  <si>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</si>
  <si>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</si>
  <si>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</si>
  <si>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</si>
  <si>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</si>
  <si>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OKSO</t>
  </si>
  <si>
    <t xml:space="preserve">Мин. код </t>
  </si>
  <si>
    <t>Признак утверждения экспертами</t>
  </si>
  <si>
    <t>СВЕДЕНИЯ О ЗАНЕСЕНИИ ФАКУЛЬТЕТАМИ ИНФОРМАЦИИ В НОВЫЕ УЧЕБНЫЕ ПЛАНЫ</t>
  </si>
  <si>
    <t>факультет</t>
  </si>
  <si>
    <t>кол-во учебных программ</t>
  </si>
  <si>
    <t>кол-во названий предметов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</si>
  <si>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</si>
  <si>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</si>
  <si>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</si>
  <si>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</si>
  <si>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</si>
  <si>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кол-во предметов (в семестрах)</t>
  </si>
  <si>
    <t>код плана</t>
  </si>
  <si>
    <t>Учебная программа</t>
  </si>
  <si>
    <t>Стандарт</t>
  </si>
  <si>
    <t>Специальность</t>
  </si>
  <si>
    <t>План</t>
  </si>
  <si>
    <t xml:space="preserve"> Тип подготовки</t>
  </si>
  <si>
    <t>Форма  обучения</t>
  </si>
  <si>
    <t>Поколение стандарта</t>
  </si>
  <si>
    <t>Название стандарта</t>
  </si>
  <si>
    <t xml:space="preserve">   Тип стандарта</t>
  </si>
  <si>
    <t>ОКСО</t>
  </si>
  <si>
    <t>специальности</t>
  </si>
  <si>
    <t>Подпланы</t>
  </si>
  <si>
    <t>Тип/форма обучения</t>
  </si>
  <si>
    <t>Курс</t>
  </si>
  <si>
    <t>Количество</t>
  </si>
  <si>
    <t>Семестр</t>
  </si>
  <si>
    <t>Кол-во недель в сем.</t>
  </si>
  <si>
    <t>Всего часов в неделю</t>
  </si>
  <si>
    <t>Всего часов</t>
  </si>
  <si>
    <t>студентов</t>
  </si>
  <si>
    <t>групп</t>
  </si>
  <si>
    <t>Лек.</t>
  </si>
  <si>
    <t>Сем.</t>
  </si>
  <si>
    <t>Лаб.</t>
  </si>
  <si>
    <t>план</t>
  </si>
  <si>
    <t>подплан осн.</t>
  </si>
  <si>
    <t>подплан спец.</t>
  </si>
  <si>
    <t>подплан кв.</t>
  </si>
  <si>
    <t>зн-е арг.1</t>
  </si>
  <si>
    <t>зн-е арг.2</t>
  </si>
  <si>
    <t>квалификация</t>
  </si>
  <si>
    <t>сп-сть</t>
  </si>
  <si>
    <t>Основной п/план</t>
  </si>
  <si>
    <t>П/план спе-ции</t>
  </si>
  <si>
    <t>П/план кв-ции</t>
  </si>
  <si>
    <t>1-й язык</t>
  </si>
  <si>
    <t>2-й язык</t>
  </si>
  <si>
    <t>Квалификация</t>
  </si>
  <si>
    <t>Год создания</t>
  </si>
  <si>
    <t>Prk_Plan_Year</t>
  </si>
  <si>
    <t>Закрытый семестр</t>
  </si>
  <si>
    <t>Инспектор</t>
  </si>
  <si>
    <t>User_Login</t>
  </si>
  <si>
    <t>Status_Code</t>
  </si>
  <si>
    <t>Num_Term</t>
  </si>
  <si>
    <t>Kurs</t>
  </si>
  <si>
    <t>Plan_Admit_Num</t>
  </si>
  <si>
    <t>АНАЛИЗ ВЫПОЛНЕНИЯ УЧЕБНОГО ПЛАНА</t>
  </si>
  <si>
    <t>Блок дисциплин</t>
  </si>
  <si>
    <t>Наименование блока или дисциплины</t>
  </si>
  <si>
    <t>Общая нагрузка в стандарте</t>
  </si>
  <si>
    <t>Разница между стандартом и 1-м г.</t>
  </si>
  <si>
    <t>Разница</t>
  </si>
  <si>
    <t>Количество часов</t>
  </si>
  <si>
    <t>в количесте часов</t>
  </si>
  <si>
    <t>отчетности</t>
  </si>
  <si>
    <t>общих</t>
  </si>
  <si>
    <t>аудиторных</t>
  </si>
  <si>
    <t>семестровых</t>
  </si>
  <si>
    <t>Наименование предмета</t>
  </si>
  <si>
    <t>Спецкурс</t>
  </si>
  <si>
    <t>Заг.</t>
  </si>
  <si>
    <t>Кафедра</t>
  </si>
  <si>
    <t>Прим.</t>
  </si>
  <si>
    <t>Анклийское наименование</t>
  </si>
  <si>
    <t xml:space="preserve">Признак </t>
  </si>
  <si>
    <t>Подплан</t>
  </si>
  <si>
    <t>Уточняемый предмет</t>
  </si>
  <si>
    <t>Уточняющий предмет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</si>
  <si>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</si>
  <si>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</si>
  <si>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</si>
  <si>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</si>
  <si>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</si>
  <si>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</si>
  <si>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</si>
  <si>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</si>
  <si>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</si>
  <si>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</si>
  <si>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</si>
  <si>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</si>
  <si>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</si>
  <si>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</si>
  <si>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</si>
  <si>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</si>
  <si>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</si>
  <si>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</si>
  <si>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Заменяющие предметы</t>
  </si>
  <si>
    <t>Название заменяющего предмета</t>
  </si>
  <si>
    <t>Аудит. нагрузка</t>
  </si>
  <si>
    <t>Аргумент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</si>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</sst>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0;[Red]0.00"/>
  </numFmts>
  <fonts count="61">
    <font>
      <sz val="10"/>
      <name val="Arial Cyr"/>
      <family val="2"/>
    </font>
    <font>
      <sz val="10"/>
      <name val="Calibri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sz val="12"/>
      <name val="Times New Roman Cyr"/>
      <family val="2"/>
    </font>
    <font>
      <b/>
      <sz val="16"/>
      <name val="Times New Roman Cyr"/>
      <family val="2"/>
    </font>
    <font>
      <b/>
      <sz val="11"/>
      <name val="Times New Roman CYR"/>
      <family val="2"/>
    </font>
    <font>
      <sz val="11"/>
      <name val="Arial Cyr"/>
      <family val="2"/>
    </font>
    <font>
      <sz val="10"/>
      <name val="Times New Roman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7.5"/>
      <color indexed="12"/>
      <name val="Arial Cyr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7.5"/>
      <color indexed="36"/>
      <name val="Arial Cyr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6" fillId="0" borderId="1" applyNumberFormat="0" applyFill="0" applyAlignment="0" applyProtection="0"/>
    <xf numFmtId="0" fontId="47" fillId="7" borderId="2" applyNumberFormat="0" applyAlignment="0" applyProtection="0"/>
    <xf numFmtId="0" fontId="2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4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10" borderId="7" applyNumberFormat="0" applyAlignment="0" applyProtection="0"/>
    <xf numFmtId="0" fontId="55" fillId="11" borderId="8" applyNumberFormat="0" applyAlignment="0" applyProtection="0"/>
    <xf numFmtId="0" fontId="56" fillId="7" borderId="7" applyNumberFormat="0" applyAlignment="0" applyProtection="0"/>
    <xf numFmtId="0" fontId="57" fillId="0" borderId="9" applyNumberFormat="0" applyFill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</cellStyleXfs>
  <cellXfs count="8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63" applyFont="1" applyFill="1">
      <alignment/>
      <protection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11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 vertical="center" textRotation="90" shrinkToFi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justify" vertical="center"/>
    </xf>
    <xf numFmtId="0" fontId="11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justify" vertical="center"/>
    </xf>
    <xf numFmtId="0" fontId="11" fillId="0" borderId="34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 wrapText="1"/>
    </xf>
    <xf numFmtId="0" fontId="11" fillId="0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textRotation="90"/>
    </xf>
    <xf numFmtId="0" fontId="11" fillId="0" borderId="35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/>
    </xf>
    <xf numFmtId="0" fontId="11" fillId="0" borderId="15" xfId="0" applyFont="1" applyFill="1" applyBorder="1" applyAlignment="1">
      <alignment horizontal="center" textRotation="90"/>
    </xf>
    <xf numFmtId="0" fontId="11" fillId="0" borderId="3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" textRotation="90"/>
    </xf>
    <xf numFmtId="0" fontId="11" fillId="0" borderId="37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Continuous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Continuous"/>
    </xf>
    <xf numFmtId="0" fontId="11" fillId="0" borderId="4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 vertical="center" wrapText="1"/>
    </xf>
    <xf numFmtId="0" fontId="11" fillId="0" borderId="1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58" xfId="0" applyFont="1" applyFill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4" fontId="11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/>
    </xf>
    <xf numFmtId="0" fontId="11" fillId="0" borderId="51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11" fillId="0" borderId="51" xfId="0" applyFont="1" applyFill="1" applyBorder="1" applyAlignment="1">
      <alignment textRotation="90"/>
    </xf>
    <xf numFmtId="0" fontId="11" fillId="0" borderId="50" xfId="0" applyFont="1" applyFill="1" applyBorder="1" applyAlignment="1">
      <alignment textRotation="90"/>
    </xf>
    <xf numFmtId="0" fontId="11" fillId="0" borderId="60" xfId="0" applyFont="1" applyFill="1" applyBorder="1" applyAlignment="1">
      <alignment textRotation="90"/>
    </xf>
    <xf numFmtId="0" fontId="11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18" fillId="0" borderId="62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justify" textRotation="90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11" fillId="0" borderId="52" xfId="0" applyFont="1" applyFill="1" applyBorder="1" applyAlignment="1">
      <alignment horizontal="center" vertical="justify" textRotation="90"/>
    </xf>
    <xf numFmtId="0" fontId="11" fillId="0" borderId="61" xfId="0" applyFont="1" applyFill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64" xfId="0" applyFont="1" applyFill="1" applyBorder="1" applyAlignment="1">
      <alignment/>
    </xf>
    <xf numFmtId="0" fontId="0" fillId="0" borderId="65" xfId="0" applyBorder="1" applyAlignment="1">
      <alignment/>
    </xf>
    <xf numFmtId="2" fontId="12" fillId="0" borderId="46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65" xfId="0" applyNumberFormat="1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3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justify" textRotation="90"/>
    </xf>
    <xf numFmtId="0" fontId="11" fillId="0" borderId="67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 vertical="justify"/>
    </xf>
    <xf numFmtId="0" fontId="11" fillId="0" borderId="55" xfId="0" applyFont="1" applyFill="1" applyBorder="1" applyAlignment="1">
      <alignment horizontal="center" vertical="justify"/>
    </xf>
    <xf numFmtId="0" fontId="11" fillId="0" borderId="22" xfId="0" applyFont="1" applyFill="1" applyBorder="1" applyAlignment="1">
      <alignment horizontal="center" vertical="justify" textRotation="90"/>
    </xf>
    <xf numFmtId="0" fontId="11" fillId="0" borderId="25" xfId="0" applyFont="1" applyFill="1" applyBorder="1" applyAlignment="1">
      <alignment horizontal="center" vertical="justify" textRotation="90"/>
    </xf>
    <xf numFmtId="0" fontId="11" fillId="0" borderId="68" xfId="0" applyFont="1" applyFill="1" applyBorder="1" applyAlignment="1">
      <alignment horizontal="center" vertical="justify" textRotation="90"/>
    </xf>
    <xf numFmtId="0" fontId="11" fillId="0" borderId="20" xfId="0" applyFont="1" applyFill="1" applyBorder="1" applyAlignment="1">
      <alignment horizontal="center" vertical="justify" textRotation="90"/>
    </xf>
    <xf numFmtId="0" fontId="11" fillId="0" borderId="29" xfId="0" applyFont="1" applyFill="1" applyBorder="1" applyAlignment="1">
      <alignment horizontal="center" vertical="justify" textRotation="90"/>
    </xf>
    <xf numFmtId="0" fontId="11" fillId="0" borderId="11" xfId="0" applyFont="1" applyFill="1" applyBorder="1" applyAlignment="1">
      <alignment horizontal="center" vertical="justify" textRotation="90"/>
    </xf>
    <xf numFmtId="0" fontId="11" fillId="0" borderId="30" xfId="0" applyFont="1" applyFill="1" applyBorder="1" applyAlignment="1">
      <alignment horizontal="center" vertical="justify" textRotation="90"/>
    </xf>
    <xf numFmtId="0" fontId="11" fillId="0" borderId="69" xfId="0" applyFont="1" applyFill="1" applyBorder="1" applyAlignment="1">
      <alignment horizontal="center" vertical="justify" textRotation="90"/>
    </xf>
    <xf numFmtId="0" fontId="11" fillId="0" borderId="70" xfId="0" applyFont="1" applyFill="1" applyBorder="1" applyAlignment="1">
      <alignment horizontal="center" vertical="justify" textRotation="90"/>
    </xf>
    <xf numFmtId="0" fontId="11" fillId="0" borderId="71" xfId="0" applyFont="1" applyFill="1" applyBorder="1" applyAlignment="1">
      <alignment horizontal="center" vertical="justify" textRotation="90"/>
    </xf>
    <xf numFmtId="0" fontId="11" fillId="0" borderId="48" xfId="0" applyFont="1" applyFill="1" applyBorder="1" applyAlignment="1">
      <alignment horizontal="center" vertical="justify" textRotation="90"/>
    </xf>
    <xf numFmtId="0" fontId="11" fillId="0" borderId="34" xfId="0" applyFont="1" applyFill="1" applyBorder="1" applyAlignment="1">
      <alignment horizontal="center" vertical="justify" textRotation="90"/>
    </xf>
    <xf numFmtId="0" fontId="0" fillId="0" borderId="72" xfId="0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55" xfId="0" applyFont="1" applyFill="1" applyBorder="1" applyAlignment="1">
      <alignment horizontal="centerContinuous"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5" xfId="0" applyFont="1" applyFill="1" applyBorder="1" applyAlignment="1">
      <alignment/>
    </xf>
    <xf numFmtId="0" fontId="12" fillId="0" borderId="4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6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52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0" borderId="70" xfId="0" applyFont="1" applyFill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Continuous" vertical="center" wrapText="1"/>
    </xf>
    <xf numFmtId="0" fontId="18" fillId="0" borderId="11" xfId="0" applyFont="1" applyFill="1" applyBorder="1" applyAlignment="1">
      <alignment horizontal="centerContinuous" vertical="center" wrapText="1"/>
    </xf>
    <xf numFmtId="0" fontId="11" fillId="0" borderId="29" xfId="0" applyFont="1" applyFill="1" applyBorder="1" applyAlignment="1">
      <alignment horizontal="centerContinuous" vertical="center" wrapText="1"/>
    </xf>
    <xf numFmtId="0" fontId="0" fillId="0" borderId="55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11" fillId="0" borderId="32" xfId="0" applyFont="1" applyFill="1" applyBorder="1" applyAlignment="1">
      <alignment/>
    </xf>
    <xf numFmtId="0" fontId="12" fillId="0" borderId="7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11" fillId="0" borderId="39" xfId="0" applyFont="1" applyFill="1" applyBorder="1" applyAlignment="1">
      <alignment horizontal="centerContinuous"/>
    </xf>
    <xf numFmtId="0" fontId="11" fillId="0" borderId="76" xfId="0" applyFont="1" applyFill="1" applyBorder="1" applyAlignment="1">
      <alignment horizontal="center" vertical="justify" textRotation="90"/>
    </xf>
    <xf numFmtId="0" fontId="11" fillId="0" borderId="77" xfId="0" applyFont="1" applyFill="1" applyBorder="1" applyAlignment="1">
      <alignment horizontal="center" vertical="justify" textRotation="90"/>
    </xf>
    <xf numFmtId="0" fontId="11" fillId="0" borderId="43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justify" textRotation="90"/>
    </xf>
    <xf numFmtId="0" fontId="11" fillId="0" borderId="19" xfId="0" applyFont="1" applyFill="1" applyBorder="1" applyAlignment="1">
      <alignment horizontal="center" vertical="justify" textRotation="90"/>
    </xf>
    <xf numFmtId="0" fontId="11" fillId="0" borderId="42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 vertical="justify" textRotation="90"/>
    </xf>
    <xf numFmtId="0" fontId="11" fillId="0" borderId="80" xfId="0" applyFont="1" applyFill="1" applyBorder="1" applyAlignment="1">
      <alignment horizontal="center" vertical="justify" textRotation="90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Continuous"/>
    </xf>
    <xf numFmtId="0" fontId="11" fillId="0" borderId="83" xfId="0" applyFont="1" applyFill="1" applyBorder="1" applyAlignment="1">
      <alignment horizontal="centerContinuous"/>
    </xf>
    <xf numFmtId="0" fontId="11" fillId="0" borderId="51" xfId="0" applyFont="1" applyFill="1" applyBorder="1" applyAlignment="1">
      <alignment horizontal="center" vertical="justify" textRotation="90"/>
    </xf>
    <xf numFmtId="0" fontId="11" fillId="0" borderId="0" xfId="0" applyFont="1" applyFill="1" applyBorder="1" applyAlignment="1">
      <alignment horizontal="center" vertical="justify" textRotation="90"/>
    </xf>
    <xf numFmtId="0" fontId="11" fillId="0" borderId="36" xfId="0" applyFont="1" applyFill="1" applyBorder="1" applyAlignment="1">
      <alignment horizontal="centerContinuous" wrapText="1"/>
    </xf>
    <xf numFmtId="0" fontId="11" fillId="0" borderId="11" xfId="0" applyFont="1" applyFill="1" applyBorder="1" applyAlignment="1">
      <alignment horizontal="centerContinuous" wrapText="1"/>
    </xf>
    <xf numFmtId="0" fontId="11" fillId="0" borderId="36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justify" textRotation="90"/>
    </xf>
    <xf numFmtId="0" fontId="11" fillId="0" borderId="84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 wrapText="1"/>
    </xf>
    <xf numFmtId="0" fontId="11" fillId="0" borderId="82" xfId="0" applyFont="1" applyFill="1" applyBorder="1" applyAlignment="1">
      <alignment horizontal="centerContinuous" vertical="center"/>
    </xf>
    <xf numFmtId="0" fontId="11" fillId="0" borderId="83" xfId="0" applyFont="1" applyFill="1" applyBorder="1" applyAlignment="1">
      <alignment horizontal="centerContinuous" vertical="center" wrapText="1"/>
    </xf>
    <xf numFmtId="0" fontId="11" fillId="0" borderId="72" xfId="0" applyFont="1" applyFill="1" applyBorder="1" applyAlignment="1">
      <alignment horizontal="centerContinuous" vertical="center"/>
    </xf>
    <xf numFmtId="0" fontId="11" fillId="0" borderId="8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65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Continuous"/>
    </xf>
    <xf numFmtId="0" fontId="12" fillId="0" borderId="31" xfId="0" applyFont="1" applyFill="1" applyBorder="1" applyAlignment="1">
      <alignment horizontal="centerContinuous"/>
    </xf>
    <xf numFmtId="0" fontId="12" fillId="0" borderId="6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0" fontId="2" fillId="0" borderId="61" xfId="0" applyFont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Continuous"/>
    </xf>
    <xf numFmtId="0" fontId="11" fillId="0" borderId="86" xfId="0" applyFont="1" applyFill="1" applyBorder="1" applyAlignment="1">
      <alignment horizontal="center" vertical="justify" textRotation="90"/>
    </xf>
    <xf numFmtId="0" fontId="11" fillId="0" borderId="14" xfId="0" applyFont="1" applyFill="1" applyBorder="1" applyAlignment="1">
      <alignment horizontal="center" vertical="justify" textRotation="90"/>
    </xf>
    <xf numFmtId="0" fontId="11" fillId="0" borderId="15" xfId="0" applyFont="1" applyFill="1" applyBorder="1" applyAlignment="1">
      <alignment horizontal="center" vertical="justify" textRotation="90"/>
    </xf>
    <xf numFmtId="0" fontId="11" fillId="0" borderId="87" xfId="0" applyFont="1" applyFill="1" applyBorder="1" applyAlignment="1">
      <alignment horizontal="center" vertical="justify" textRotation="90"/>
    </xf>
    <xf numFmtId="0" fontId="11" fillId="0" borderId="16" xfId="0" applyFont="1" applyFill="1" applyBorder="1" applyAlignment="1">
      <alignment horizontal="center" vertical="justify" textRotation="90"/>
    </xf>
    <xf numFmtId="0" fontId="11" fillId="0" borderId="32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Continuous"/>
    </xf>
    <xf numFmtId="0" fontId="11" fillId="0" borderId="64" xfId="0" applyFont="1" applyFill="1" applyBorder="1" applyAlignment="1">
      <alignment horizontal="centerContinuous"/>
    </xf>
    <xf numFmtId="0" fontId="11" fillId="0" borderId="57" xfId="0" applyFont="1" applyFill="1" applyBorder="1" applyAlignment="1">
      <alignment horizontal="centerContinuous"/>
    </xf>
    <xf numFmtId="0" fontId="11" fillId="0" borderId="65" xfId="0" applyFont="1" applyFill="1" applyBorder="1" applyAlignment="1">
      <alignment horizontal="centerContinuous"/>
    </xf>
    <xf numFmtId="0" fontId="11" fillId="0" borderId="81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Continuous"/>
    </xf>
    <xf numFmtId="0" fontId="11" fillId="0" borderId="74" xfId="0" applyFont="1" applyFill="1" applyBorder="1" applyAlignment="1">
      <alignment horizontal="centerContinuous"/>
    </xf>
    <xf numFmtId="0" fontId="11" fillId="0" borderId="47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Continuous" wrapText="1"/>
    </xf>
    <xf numFmtId="0" fontId="11" fillId="0" borderId="74" xfId="0" applyFont="1" applyFill="1" applyBorder="1" applyAlignment="1">
      <alignment horizontal="centerContinuous" vertical="center" wrapText="1"/>
    </xf>
    <xf numFmtId="0" fontId="11" fillId="0" borderId="75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textRotation="90"/>
    </xf>
    <xf numFmtId="0" fontId="7" fillId="0" borderId="35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/>
    </xf>
    <xf numFmtId="0" fontId="7" fillId="0" borderId="15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" textRotation="90"/>
    </xf>
    <xf numFmtId="0" fontId="7" fillId="0" borderId="37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" fillId="0" borderId="28" xfId="0" applyFont="1" applyBorder="1" applyAlignment="1">
      <alignment/>
    </xf>
    <xf numFmtId="0" fontId="6" fillId="0" borderId="28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58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/>
    </xf>
    <xf numFmtId="0" fontId="7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51" xfId="0" applyFont="1" applyFill="1" applyBorder="1" applyAlignment="1">
      <alignment textRotation="90"/>
    </xf>
    <xf numFmtId="0" fontId="7" fillId="0" borderId="50" xfId="0" applyFont="1" applyFill="1" applyBorder="1" applyAlignment="1">
      <alignment textRotation="90"/>
    </xf>
    <xf numFmtId="0" fontId="7" fillId="0" borderId="60" xfId="0" applyFont="1" applyFill="1" applyBorder="1" applyAlignment="1">
      <alignment textRotation="90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7" fillId="0" borderId="52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justify" textRotation="90"/>
    </xf>
    <xf numFmtId="0" fontId="7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justify" textRotation="90"/>
    </xf>
    <xf numFmtId="0" fontId="7" fillId="0" borderId="61" xfId="0" applyFont="1" applyFill="1" applyBorder="1" applyAlignment="1">
      <alignment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4" xfId="0" applyFont="1" applyFill="1" applyBorder="1" applyAlignment="1">
      <alignment/>
    </xf>
    <xf numFmtId="0" fontId="7" fillId="0" borderId="65" xfId="0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justify" textRotation="90"/>
    </xf>
    <xf numFmtId="0" fontId="7" fillId="0" borderId="67" xfId="0" applyFont="1" applyFill="1" applyBorder="1" applyAlignment="1">
      <alignment horizontal="center" vertical="justify" textRotation="90"/>
    </xf>
    <xf numFmtId="0" fontId="7" fillId="0" borderId="55" xfId="0" applyFont="1" applyFill="1" applyBorder="1" applyAlignment="1">
      <alignment horizontal="right" vertical="justify"/>
    </xf>
    <xf numFmtId="0" fontId="7" fillId="0" borderId="22" xfId="0" applyFont="1" applyFill="1" applyBorder="1" applyAlignment="1">
      <alignment horizontal="center" vertical="justify" textRotation="90"/>
    </xf>
    <xf numFmtId="0" fontId="7" fillId="0" borderId="25" xfId="0" applyFont="1" applyFill="1" applyBorder="1" applyAlignment="1">
      <alignment horizontal="center" vertical="justify" textRotation="90"/>
    </xf>
    <xf numFmtId="0" fontId="7" fillId="0" borderId="68" xfId="0" applyFont="1" applyFill="1" applyBorder="1" applyAlignment="1">
      <alignment horizontal="center" vertical="justify" textRotation="90"/>
    </xf>
    <xf numFmtId="0" fontId="7" fillId="0" borderId="20" xfId="0" applyFont="1" applyFill="1" applyBorder="1" applyAlignment="1">
      <alignment horizontal="center" vertical="justify" textRotation="90"/>
    </xf>
    <xf numFmtId="0" fontId="7" fillId="0" borderId="29" xfId="0" applyFont="1" applyFill="1" applyBorder="1" applyAlignment="1">
      <alignment horizontal="center" vertical="justify" textRotation="90"/>
    </xf>
    <xf numFmtId="0" fontId="7" fillId="0" borderId="11" xfId="0" applyFont="1" applyFill="1" applyBorder="1" applyAlignment="1">
      <alignment horizontal="center" vertical="justify" textRotation="90"/>
    </xf>
    <xf numFmtId="0" fontId="7" fillId="0" borderId="30" xfId="0" applyFont="1" applyFill="1" applyBorder="1" applyAlignment="1">
      <alignment horizontal="center" vertical="justify" textRotation="90"/>
    </xf>
    <xf numFmtId="0" fontId="7" fillId="0" borderId="69" xfId="0" applyFont="1" applyFill="1" applyBorder="1" applyAlignment="1">
      <alignment horizontal="center" vertical="justify" textRotation="90"/>
    </xf>
    <xf numFmtId="0" fontId="7" fillId="0" borderId="70" xfId="0" applyFont="1" applyFill="1" applyBorder="1" applyAlignment="1">
      <alignment horizontal="center" vertical="justify" textRotation="90"/>
    </xf>
    <xf numFmtId="0" fontId="7" fillId="0" borderId="71" xfId="0" applyFont="1" applyFill="1" applyBorder="1" applyAlignment="1">
      <alignment horizontal="center" vertical="justify" textRotation="90"/>
    </xf>
    <xf numFmtId="0" fontId="7" fillId="0" borderId="48" xfId="0" applyFont="1" applyFill="1" applyBorder="1" applyAlignment="1">
      <alignment horizontal="center" vertical="justify" textRotation="90"/>
    </xf>
    <xf numFmtId="0" fontId="7" fillId="0" borderId="34" xfId="0" applyFont="1" applyFill="1" applyBorder="1" applyAlignment="1">
      <alignment horizontal="center" vertical="justify" textRotation="90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55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7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2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52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0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29" xfId="0" applyFont="1" applyFill="1" applyBorder="1" applyAlignment="1">
      <alignment horizontal="centerContinuous" vertical="center" wrapText="1"/>
    </xf>
    <xf numFmtId="0" fontId="7" fillId="0" borderId="55" xfId="0" applyFont="1" applyFill="1" applyBorder="1" applyAlignment="1">
      <alignment horizontal="left" vertical="justify"/>
    </xf>
    <xf numFmtId="0" fontId="7" fillId="0" borderId="33" xfId="0" applyFont="1" applyFill="1" applyBorder="1" applyAlignment="1">
      <alignment horizontal="left" vertical="justify"/>
    </xf>
    <xf numFmtId="0" fontId="7" fillId="0" borderId="32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justify" vertical="center"/>
    </xf>
    <xf numFmtId="0" fontId="7" fillId="0" borderId="39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" vertical="justify" textRotation="90"/>
    </xf>
    <xf numFmtId="0" fontId="7" fillId="0" borderId="77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vertical="justify" textRotation="90"/>
    </xf>
    <xf numFmtId="0" fontId="7" fillId="0" borderId="19" xfId="0" applyFont="1" applyFill="1" applyBorder="1" applyAlignment="1">
      <alignment horizontal="center" vertical="justify" textRotation="90"/>
    </xf>
    <xf numFmtId="0" fontId="7" fillId="0" borderId="4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vertical="justify" textRotation="90"/>
    </xf>
    <xf numFmtId="0" fontId="7" fillId="0" borderId="80" xfId="0" applyFont="1" applyFill="1" applyBorder="1" applyAlignment="1">
      <alignment horizontal="center" vertical="justify" textRotation="90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Continuous"/>
    </xf>
    <xf numFmtId="0" fontId="7" fillId="0" borderId="83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" vertical="justify" textRotation="90"/>
    </xf>
    <xf numFmtId="0" fontId="7" fillId="0" borderId="0" xfId="0" applyFont="1" applyFill="1" applyBorder="1" applyAlignment="1">
      <alignment horizontal="center" vertical="justify" textRotation="90"/>
    </xf>
    <xf numFmtId="0" fontId="7" fillId="0" borderId="36" xfId="0" applyFont="1" applyFill="1" applyBorder="1" applyAlignment="1">
      <alignment horizontal="centerContinuous" wrapText="1"/>
    </xf>
    <xf numFmtId="0" fontId="7" fillId="0" borderId="11" xfId="0" applyFont="1" applyFill="1" applyBorder="1" applyAlignment="1">
      <alignment horizontal="centerContinuous" wrapText="1"/>
    </xf>
    <xf numFmtId="0" fontId="7" fillId="0" borderId="3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justify" textRotation="90"/>
    </xf>
    <xf numFmtId="0" fontId="7" fillId="0" borderId="84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 wrapText="1"/>
    </xf>
    <xf numFmtId="0" fontId="7" fillId="0" borderId="82" xfId="0" applyFont="1" applyFill="1" applyBorder="1" applyAlignment="1">
      <alignment horizontal="centerContinuous" vertical="center"/>
    </xf>
    <xf numFmtId="0" fontId="7" fillId="0" borderId="83" xfId="0" applyFont="1" applyFill="1" applyBorder="1" applyAlignment="1">
      <alignment horizontal="centerContinuous" vertical="center" wrapText="1"/>
    </xf>
    <xf numFmtId="0" fontId="7" fillId="0" borderId="72" xfId="0" applyFont="1" applyFill="1" applyBorder="1" applyAlignment="1">
      <alignment horizontal="centerContinuous" vertical="center"/>
    </xf>
    <xf numFmtId="0" fontId="7" fillId="0" borderId="8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Continuous"/>
    </xf>
    <xf numFmtId="0" fontId="6" fillId="0" borderId="31" xfId="0" applyFont="1" applyFill="1" applyBorder="1" applyAlignment="1">
      <alignment horizontal="centerContinuous"/>
    </xf>
    <xf numFmtId="0" fontId="6" fillId="0" borderId="6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6" fillId="0" borderId="61" xfId="0" applyFont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Continuous"/>
    </xf>
    <xf numFmtId="0" fontId="7" fillId="0" borderId="86" xfId="0" applyFont="1" applyFill="1" applyBorder="1" applyAlignment="1">
      <alignment horizontal="center" vertical="justify" textRotation="90"/>
    </xf>
    <xf numFmtId="0" fontId="7" fillId="0" borderId="14" xfId="0" applyFont="1" applyFill="1" applyBorder="1" applyAlignment="1">
      <alignment horizontal="center" vertical="justify" textRotation="90"/>
    </xf>
    <xf numFmtId="0" fontId="7" fillId="0" borderId="15" xfId="0" applyFont="1" applyFill="1" applyBorder="1" applyAlignment="1">
      <alignment horizontal="center" vertical="justify" textRotation="90"/>
    </xf>
    <xf numFmtId="0" fontId="7" fillId="0" borderId="87" xfId="0" applyFont="1" applyFill="1" applyBorder="1" applyAlignment="1">
      <alignment horizontal="center" vertical="justify" textRotation="90"/>
    </xf>
    <xf numFmtId="0" fontId="7" fillId="0" borderId="16" xfId="0" applyFont="1" applyFill="1" applyBorder="1" applyAlignment="1">
      <alignment horizontal="center" vertical="justify" textRotation="90"/>
    </xf>
    <xf numFmtId="0" fontId="7" fillId="0" borderId="3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Continuous"/>
    </xf>
    <xf numFmtId="0" fontId="7" fillId="0" borderId="64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7" fillId="0" borderId="65" xfId="0" applyFont="1" applyFill="1" applyBorder="1" applyAlignment="1">
      <alignment horizontal="centerContinuous"/>
    </xf>
    <xf numFmtId="0" fontId="7" fillId="0" borderId="81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Continuous"/>
    </xf>
    <xf numFmtId="0" fontId="7" fillId="0" borderId="74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Continuous" wrapText="1"/>
    </xf>
    <xf numFmtId="0" fontId="7" fillId="0" borderId="74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7" fillId="0" borderId="75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2" fontId="7" fillId="0" borderId="4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/>
    </xf>
    <xf numFmtId="0" fontId="11" fillId="0" borderId="53" xfId="0" applyFont="1" applyFill="1" applyBorder="1" applyAlignment="1">
      <alignment horizontal="centerContinuous" vertical="center"/>
    </xf>
    <xf numFmtId="0" fontId="11" fillId="0" borderId="6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4" xfId="0" applyFont="1" applyFill="1" applyBorder="1" applyAlignment="1">
      <alignment horizontal="justify" vertical="center"/>
    </xf>
    <xf numFmtId="0" fontId="12" fillId="0" borderId="7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justify" vertical="center" textRotation="90"/>
    </xf>
    <xf numFmtId="0" fontId="12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justify" vertical="center" textRotation="90"/>
    </xf>
    <xf numFmtId="0" fontId="11" fillId="0" borderId="29" xfId="0" applyFont="1" applyFill="1" applyBorder="1" applyAlignment="1">
      <alignment horizontal="justify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48" xfId="0" applyFont="1" applyFill="1" applyBorder="1" applyAlignment="1">
      <alignment horizontal="justify" vertical="center"/>
    </xf>
    <xf numFmtId="0" fontId="11" fillId="0" borderId="50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51" xfId="0" applyFont="1" applyFill="1" applyBorder="1" applyAlignment="1">
      <alignment horizontal="justify" vertical="center"/>
    </xf>
    <xf numFmtId="0" fontId="11" fillId="0" borderId="60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justify" vertical="center"/>
    </xf>
    <xf numFmtId="0" fontId="11" fillId="0" borderId="41" xfId="0" applyFont="1" applyFill="1" applyBorder="1" applyAlignment="1">
      <alignment horizontal="justify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Continuous" vertical="center"/>
    </xf>
    <xf numFmtId="0" fontId="12" fillId="0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justify" vertical="center"/>
    </xf>
    <xf numFmtId="0" fontId="0" fillId="0" borderId="18" xfId="0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8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7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84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/>
    </xf>
    <xf numFmtId="0" fontId="11" fillId="0" borderId="4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center"/>
    </xf>
    <xf numFmtId="0" fontId="11" fillId="0" borderId="68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 vertical="justify"/>
    </xf>
    <xf numFmtId="0" fontId="11" fillId="0" borderId="53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left" vertical="justify"/>
    </xf>
    <xf numFmtId="0" fontId="11" fillId="0" borderId="33" xfId="0" applyFont="1" applyFill="1" applyBorder="1" applyAlignment="1">
      <alignment horizontal="left" vertical="justify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4" fillId="0" borderId="45" xfId="0" applyFont="1" applyBorder="1" applyAlignment="1">
      <alignment horizontal="justify" vertical="center"/>
    </xf>
    <xf numFmtId="0" fontId="24" fillId="0" borderId="55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4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4" fillId="0" borderId="46" xfId="0" applyFont="1" applyBorder="1" applyAlignment="1">
      <alignment horizontal="justify" vertical="center"/>
    </xf>
    <xf numFmtId="0" fontId="24" fillId="0" borderId="28" xfId="0" applyFont="1" applyBorder="1" applyAlignment="1">
      <alignment horizontal="justify" vertical="center"/>
    </xf>
    <xf numFmtId="0" fontId="24" fillId="0" borderId="2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0" fontId="24" fillId="0" borderId="49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66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justify" vertical="center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vertical="center" wrapText="1"/>
    </xf>
    <xf numFmtId="0" fontId="24" fillId="0" borderId="44" xfId="0" applyFont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6" fillId="0" borderId="64" xfId="0" applyFont="1" applyBorder="1" applyAlignment="1">
      <alignment horizontal="center" vertical="center"/>
    </xf>
    <xf numFmtId="0" fontId="24" fillId="0" borderId="41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65" xfId="0" applyFont="1" applyBorder="1" applyAlignment="1">
      <alignment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оборотная сторона У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workbookViewId="0" topLeftCell="A1">
      <pane ySplit="6" topLeftCell="A9" activePane="bottomLeft" state="frozen"/>
      <selection pane="bottomLeft" activeCell="A4" sqref="A4:I4"/>
    </sheetView>
  </sheetViews>
  <sheetFormatPr defaultColWidth="8.875" defaultRowHeight="12.75" outlineLevelRow="2"/>
  <cols>
    <col min="1" max="1" width="3.75390625" style="834" customWidth="1"/>
    <col min="2" max="2" width="4.25390625" style="834" customWidth="1"/>
    <col min="3" max="3" width="4.75390625" style="834" customWidth="1"/>
    <col min="4" max="4" width="50.125" style="834" customWidth="1"/>
    <col min="5" max="5" width="15.375" style="834" customWidth="1"/>
    <col min="6" max="6" width="5.00390625" style="834" customWidth="1"/>
    <col min="7" max="9" width="5.25390625" style="834" customWidth="1"/>
    <col min="10" max="16384" width="9.125" style="834" bestFit="1" customWidth="1"/>
  </cols>
  <sheetData>
    <row r="1" spans="1:9" s="832" customFormat="1" ht="15">
      <c r="A1" s="835" t="s">
        <v>0</v>
      </c>
      <c r="B1" s="835"/>
      <c r="C1" s="835"/>
      <c r="D1" s="835"/>
      <c r="E1" s="835"/>
      <c r="F1" s="835"/>
      <c r="G1" s="835"/>
      <c r="H1" s="835"/>
      <c r="I1" s="835"/>
    </row>
    <row r="2" spans="1:9" s="832" customFormat="1" ht="15">
      <c r="A2" s="835" t="s">
        <v>1</v>
      </c>
      <c r="B2" s="835"/>
      <c r="C2" s="835"/>
      <c r="D2" s="835"/>
      <c r="E2" s="835"/>
      <c r="F2" s="835"/>
      <c r="G2" s="835"/>
      <c r="H2" s="835"/>
      <c r="I2" s="835"/>
    </row>
    <row r="3" spans="1:9" s="832" customFormat="1" ht="15">
      <c r="A3" s="835" t="s">
        <v>2</v>
      </c>
      <c r="B3" s="835"/>
      <c r="C3" s="835"/>
      <c r="D3" s="835"/>
      <c r="E3" s="835"/>
      <c r="F3" s="835"/>
      <c r="G3" s="835"/>
      <c r="H3" s="835"/>
      <c r="I3" s="835"/>
    </row>
    <row r="4" spans="1:9" s="832" customFormat="1" ht="20.25" customHeight="1">
      <c r="A4" s="860" t="s">
        <v>3</v>
      </c>
      <c r="B4" s="860"/>
      <c r="C4" s="860"/>
      <c r="D4" s="860"/>
      <c r="E4" s="860"/>
      <c r="F4" s="860"/>
      <c r="G4" s="860"/>
      <c r="H4" s="860"/>
      <c r="I4" s="860"/>
    </row>
    <row r="5" spans="1:9" s="833" customFormat="1" ht="30" customHeight="1">
      <c r="A5" s="861" t="s">
        <v>4</v>
      </c>
      <c r="B5" s="862"/>
      <c r="C5" s="863"/>
      <c r="D5" s="839" t="s">
        <v>5</v>
      </c>
      <c r="E5" s="839"/>
      <c r="F5" s="838" t="s">
        <v>6</v>
      </c>
      <c r="G5" s="864" t="s">
        <v>7</v>
      </c>
      <c r="H5" s="865"/>
      <c r="I5" s="881"/>
    </row>
    <row r="6" spans="1:9" s="833" customFormat="1" ht="15.75">
      <c r="A6" s="866"/>
      <c r="B6" s="867"/>
      <c r="C6" s="868"/>
      <c r="D6" s="843" t="s">
        <v>8</v>
      </c>
      <c r="E6" s="843" t="s">
        <v>9</v>
      </c>
      <c r="F6" s="869"/>
      <c r="G6" s="843" t="s">
        <v>10</v>
      </c>
      <c r="H6" s="843" t="s">
        <v>11</v>
      </c>
      <c r="I6" s="844" t="s">
        <v>12</v>
      </c>
    </row>
    <row r="7" spans="1:9" s="833" customFormat="1" ht="3.75" customHeight="1" hidden="1">
      <c r="A7" s="870"/>
      <c r="B7" s="871"/>
      <c r="C7" s="871"/>
      <c r="D7" s="865"/>
      <c r="E7" s="865"/>
      <c r="F7" s="871"/>
      <c r="G7" s="865"/>
      <c r="H7" s="865"/>
      <c r="I7" s="881"/>
    </row>
    <row r="8" spans="1:9" ht="30" customHeight="1" outlineLevel="1">
      <c r="A8" s="872"/>
      <c r="B8" s="873"/>
      <c r="C8" s="874"/>
      <c r="D8" s="874"/>
      <c r="E8" s="875"/>
      <c r="F8" s="876"/>
      <c r="G8" s="874"/>
      <c r="H8" s="874"/>
      <c r="I8" s="882"/>
    </row>
    <row r="9" spans="1:9" ht="30" customHeight="1" outlineLevel="2">
      <c r="A9" s="851"/>
      <c r="B9" s="852"/>
      <c r="C9" s="853"/>
      <c r="D9" s="877"/>
      <c r="E9" s="853"/>
      <c r="F9" s="878"/>
      <c r="G9" s="877"/>
      <c r="H9" s="877"/>
      <c r="I9" s="883"/>
    </row>
    <row r="10" spans="1:9" ht="35.25" customHeight="1">
      <c r="A10" s="855"/>
      <c r="B10" s="877"/>
      <c r="C10" s="877"/>
      <c r="D10" s="877"/>
      <c r="E10" s="853"/>
      <c r="F10" s="879"/>
      <c r="G10" s="880"/>
      <c r="H10" s="880"/>
      <c r="I10" s="884"/>
    </row>
    <row r="11" spans="1:9" ht="15.75">
      <c r="A11" s="857"/>
      <c r="B11" s="858"/>
      <c r="C11" s="858"/>
      <c r="D11" s="858"/>
      <c r="E11" s="858"/>
      <c r="F11" s="858"/>
      <c r="G11" s="858"/>
      <c r="H11" s="858"/>
      <c r="I11" s="859"/>
    </row>
  </sheetData>
  <sheetProtection/>
  <mergeCells count="10">
    <mergeCell ref="A1:I1"/>
    <mergeCell ref="A2:I2"/>
    <mergeCell ref="A3:I3"/>
    <mergeCell ref="A4:I4"/>
    <mergeCell ref="D5:E5"/>
    <mergeCell ref="G5:I5"/>
    <mergeCell ref="C8:D8"/>
    <mergeCell ref="B10:D10"/>
    <mergeCell ref="F5:F6"/>
    <mergeCell ref="A5:C6"/>
  </mergeCells>
  <printOptions horizontalCentered="1"/>
  <pageMargins left="0.39" right="0.39" top="0.59" bottom="0.59" header="0.31" footer="0.31"/>
  <pageSetup fitToHeight="100" fitToWidth="1" horizontalDpi="600" verticalDpi="600" orientation="portrait" paperSize="9" scale="98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B48" sqref="B48"/>
    </sheetView>
  </sheetViews>
  <sheetFormatPr defaultColWidth="8.87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2">
      <c r="A2" s="104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">
      <c r="A3" s="13" t="s">
        <v>360</v>
      </c>
      <c r="B3" s="13" t="s">
        <v>361</v>
      </c>
      <c r="C3" s="13" t="s">
        <v>362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37" ht="12">
      <c r="A4" s="105"/>
      <c r="B4" s="1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1"/>
    </row>
    <row r="5" spans="1:36" ht="12">
      <c r="A5" s="107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10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15" ht="12">
      <c r="B15" s="59"/>
    </row>
  </sheetData>
  <sheetProtection/>
  <mergeCells count="4">
    <mergeCell ref="A1:O1"/>
    <mergeCell ref="C3:Q3"/>
    <mergeCell ref="A3:A4"/>
    <mergeCell ref="B3:B4"/>
  </mergeCells>
  <printOptions/>
  <pageMargins left="0.2" right="0.2" top="0.35" bottom="0.47" header="0.24" footer="0.24"/>
  <pageSetup horizontalDpi="600" verticalDpi="600" orientation="portrait" paperSize="9" scale="66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8.875" defaultRowHeight="12.75"/>
  <cols>
    <col min="1" max="1" width="76.25390625" style="89" customWidth="1"/>
    <col min="2" max="2" width="42.00390625" style="89" customWidth="1"/>
    <col min="3" max="3" width="20.875" style="89" customWidth="1"/>
  </cols>
  <sheetData>
    <row r="1" ht="12">
      <c r="A1" s="30"/>
    </row>
  </sheetData>
  <sheetProtection/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8.875" defaultRowHeight="12.75"/>
  <cols>
    <col min="1" max="1" width="45.875" style="0" customWidth="1"/>
    <col min="2" max="18" width="5.75390625" style="0" customWidth="1"/>
  </cols>
  <sheetData>
    <row r="1" spans="1:16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2">
      <c r="A2" s="100"/>
    </row>
    <row r="3" spans="1:16" s="47" customFormat="1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47" customFormat="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47" customFormat="1" ht="12">
      <c r="A5" s="13" t="s">
        <v>363</v>
      </c>
      <c r="B5" s="13" t="s">
        <v>364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47" customFormat="1" ht="24.75" customHeight="1">
      <c r="A6" s="7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">
      <c r="A7" s="6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3"/>
      <c r="M7" s="23"/>
      <c r="N7" s="23"/>
      <c r="O7" s="23"/>
      <c r="P7" s="23"/>
    </row>
    <row r="8" s="100" customFormat="1" ht="12"/>
  </sheetData>
  <sheetProtection/>
  <mergeCells count="4">
    <mergeCell ref="A1:P1"/>
    <mergeCell ref="A3:P3"/>
    <mergeCell ref="B5:P5"/>
    <mergeCell ref="A5:A6"/>
  </mergeCells>
  <printOptions/>
  <pageMargins left="0.2" right="0.2" top="0.35" bottom="0.47" header="0.24" footer="0.24"/>
  <pageSetup horizontalDpi="600" verticalDpi="600" orientation="portrait" paperSize="9" scale="7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C1">
      <selection activeCell="D5" sqref="D5"/>
    </sheetView>
  </sheetViews>
  <sheetFormatPr defaultColWidth="8.87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">
      <c r="B2" s="96" t="s">
        <v>365</v>
      </c>
      <c r="C2" s="96"/>
      <c r="D2" s="96"/>
      <c r="E2" s="96"/>
      <c r="F2" s="96"/>
    </row>
    <row r="4" spans="1:7" ht="12">
      <c r="A4" s="68" t="s">
        <v>366</v>
      </c>
      <c r="B4" s="68" t="s">
        <v>367</v>
      </c>
      <c r="C4" s="68" t="s">
        <v>368</v>
      </c>
      <c r="D4" s="68" t="s">
        <v>358</v>
      </c>
      <c r="E4" s="68" t="s">
        <v>369</v>
      </c>
      <c r="F4" s="68" t="s">
        <v>370</v>
      </c>
      <c r="G4" s="68" t="s">
        <v>371</v>
      </c>
    </row>
    <row r="5" spans="1:7" ht="12">
      <c r="A5" s="97"/>
      <c r="B5" s="25"/>
      <c r="C5" s="25"/>
      <c r="D5" s="98"/>
      <c r="G5" s="99"/>
    </row>
  </sheetData>
  <sheetProtection/>
  <mergeCells count="1">
    <mergeCell ref="B2:F2"/>
  </mergeCells>
  <printOptions/>
  <pageMargins left="0.71" right="0.71" top="0.75" bottom="0.75" header="0.31" footer="0.31"/>
  <pageSetup horizontalDpi="600" verticalDpi="600" orientation="portrait" paperSize="9" scale="75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B48" sqref="B48"/>
    </sheetView>
  </sheetViews>
  <sheetFormatPr defaultColWidth="8.87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4.25">
      <c r="A2" s="92"/>
      <c r="B2" s="26"/>
      <c r="C2" s="26"/>
    </row>
    <row r="4" spans="1:5" ht="12">
      <c r="A4" s="13" t="s">
        <v>372</v>
      </c>
      <c r="B4" s="13" t="s">
        <v>373</v>
      </c>
      <c r="C4" s="13" t="s">
        <v>374</v>
      </c>
      <c r="D4" s="28" t="s">
        <v>366</v>
      </c>
      <c r="E4" s="28" t="s">
        <v>375</v>
      </c>
    </row>
    <row r="5" spans="1:5" ht="12">
      <c r="A5" s="69"/>
      <c r="B5" s="69"/>
      <c r="C5" s="93"/>
      <c r="D5" s="94"/>
      <c r="E5" s="95"/>
    </row>
  </sheetData>
  <sheetProtection/>
  <mergeCells count="1">
    <mergeCell ref="A2:C2"/>
  </mergeCells>
  <printOptions/>
  <pageMargins left="0.2" right="0.2" top="0.35" bottom="0.47" header="0.24" footer="0.24"/>
  <pageSetup horizontalDpi="600" verticalDpi="600" orientation="portrait" paperSize="9" scale="65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8" sqref="G8"/>
    </sheetView>
  </sheetViews>
  <sheetFormatPr defaultColWidth="8.87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60" customWidth="1"/>
    <col min="5" max="5" width="3.75390625" style="91" customWidth="1"/>
    <col min="6" max="6" width="4.00390625" style="0" customWidth="1"/>
    <col min="7" max="7" width="78.25390625" style="59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">
      <c r="A1" s="23"/>
      <c r="B1" s="23"/>
      <c r="C1" s="13" t="s">
        <v>376</v>
      </c>
      <c r="D1" s="13"/>
      <c r="E1" s="13"/>
      <c r="F1" s="13"/>
      <c r="G1" s="13"/>
      <c r="H1" s="13"/>
      <c r="I1" s="13"/>
      <c r="J1" s="13"/>
    </row>
    <row r="2" spans="1:10" s="43" customFormat="1" ht="83.25" customHeight="1">
      <c r="A2" s="20" t="s">
        <v>377</v>
      </c>
      <c r="B2" s="20" t="s">
        <v>378</v>
      </c>
      <c r="C2" s="20" t="s">
        <v>379</v>
      </c>
      <c r="D2" s="20" t="s">
        <v>380</v>
      </c>
      <c r="E2" s="20" t="s">
        <v>381</v>
      </c>
      <c r="F2" s="20" t="s">
        <v>382</v>
      </c>
      <c r="G2" s="19" t="s">
        <v>383</v>
      </c>
      <c r="H2" s="19" t="s">
        <v>384</v>
      </c>
      <c r="I2" s="48" t="s">
        <v>385</v>
      </c>
      <c r="J2" s="77" t="s">
        <v>386</v>
      </c>
    </row>
    <row r="3" spans="3:13" ht="12">
      <c r="C3" s="10"/>
      <c r="F3" s="47"/>
      <c r="G3" s="76"/>
      <c r="J3" s="47"/>
      <c r="M3" s="26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8.87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83"/>
      <c r="B2" s="84" t="s">
        <v>387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48">
      <c r="A5" s="87" t="s">
        <v>388</v>
      </c>
      <c r="B5" s="87"/>
      <c r="C5" s="88" t="s">
        <v>389</v>
      </c>
      <c r="D5" s="88" t="s">
        <v>390</v>
      </c>
      <c r="E5" s="88" t="s">
        <v>391</v>
      </c>
      <c r="F5" s="88" t="s">
        <v>392</v>
      </c>
      <c r="G5" s="88" t="s">
        <v>393</v>
      </c>
      <c r="H5" s="88" t="s">
        <v>394</v>
      </c>
      <c r="I5" s="88" t="s">
        <v>395</v>
      </c>
      <c r="J5" s="88" t="s">
        <v>396</v>
      </c>
      <c r="K5" s="87" t="s">
        <v>397</v>
      </c>
      <c r="L5" s="87" t="s">
        <v>390</v>
      </c>
    </row>
    <row r="6" spans="1:12" ht="12">
      <c r="A6" s="26"/>
      <c r="B6" s="89"/>
      <c r="C6" s="26"/>
      <c r="D6" s="26"/>
      <c r="E6" s="26"/>
      <c r="F6" s="26"/>
      <c r="G6" s="26"/>
      <c r="H6" s="26"/>
      <c r="I6" s="26"/>
      <c r="J6" s="26"/>
      <c r="K6" s="90"/>
      <c r="L6" s="90"/>
    </row>
  </sheetData>
  <sheetProtection/>
  <mergeCells count="5">
    <mergeCell ref="B2:L2"/>
    <mergeCell ref="B3:L3"/>
    <mergeCell ref="A5:B5"/>
    <mergeCell ref="K5:L5"/>
    <mergeCell ref="K6:L6"/>
  </mergeCells>
  <printOptions/>
  <pageMargins left="0.75" right="0.75" top="0.98" bottom="0.98" header="0.51" footer="0.51"/>
  <pageSetup horizontalDpi="600" verticalDpi="600" orientation="portrait" paperSize="9" scale="65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F21" sqref="F21"/>
    </sheetView>
  </sheetViews>
  <sheetFormatPr defaultColWidth="8.87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">
      <c r="A2" s="14" t="s">
        <v>374</v>
      </c>
      <c r="B2" s="13" t="s">
        <v>398</v>
      </c>
      <c r="C2" s="13"/>
      <c r="D2" s="13"/>
      <c r="E2" s="79" t="s">
        <v>399</v>
      </c>
      <c r="F2" s="80"/>
      <c r="G2" s="81"/>
      <c r="H2" s="13" t="s">
        <v>400</v>
      </c>
      <c r="I2" s="13"/>
    </row>
    <row r="3" spans="1:9" ht="69.75" customHeight="1">
      <c r="A3" s="82"/>
      <c r="B3" s="13" t="s">
        <v>401</v>
      </c>
      <c r="C3" s="48" t="s">
        <v>402</v>
      </c>
      <c r="D3" s="48" t="s">
        <v>403</v>
      </c>
      <c r="E3" s="48" t="s">
        <v>404</v>
      </c>
      <c r="F3" s="19" t="s">
        <v>405</v>
      </c>
      <c r="G3" s="48" t="s">
        <v>406</v>
      </c>
      <c r="H3" s="48" t="s">
        <v>407</v>
      </c>
      <c r="I3" s="19" t="s">
        <v>400</v>
      </c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</sheetData>
  <sheetProtection/>
  <mergeCells count="4">
    <mergeCell ref="B2:D2"/>
    <mergeCell ref="E2:G2"/>
    <mergeCell ref="H2:I2"/>
    <mergeCell ref="A2:A3"/>
  </mergeCells>
  <printOptions/>
  <pageMargins left="0.75" right="0.75" top="0.98" bottom="0.98" header="0.51" footer="0.51"/>
  <pageSetup horizontalDpi="600" verticalDpi="600" orientation="portrait" paperSize="9" scale="60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B1">
      <selection activeCell="E3" sqref="E3"/>
    </sheetView>
  </sheetViews>
  <sheetFormatPr defaultColWidth="8.87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">
      <c r="A1" s="23"/>
      <c r="B1" s="23"/>
      <c r="C1" s="13" t="s">
        <v>376</v>
      </c>
      <c r="D1" s="13"/>
      <c r="E1" s="13"/>
      <c r="F1" s="13"/>
      <c r="G1" s="13"/>
      <c r="H1" s="23"/>
      <c r="I1" s="23"/>
    </row>
    <row r="2" spans="1:10" ht="87" customHeight="1">
      <c r="A2" s="48" t="s">
        <v>377</v>
      </c>
      <c r="B2" s="20" t="s">
        <v>378</v>
      </c>
      <c r="C2" s="20" t="s">
        <v>379</v>
      </c>
      <c r="D2" s="20" t="s">
        <v>380</v>
      </c>
      <c r="E2" s="20" t="s">
        <v>408</v>
      </c>
      <c r="F2" s="20" t="s">
        <v>381</v>
      </c>
      <c r="G2" s="19" t="s">
        <v>383</v>
      </c>
      <c r="H2" s="13" t="s">
        <v>384</v>
      </c>
      <c r="I2" s="48" t="s">
        <v>385</v>
      </c>
      <c r="J2" s="77" t="s">
        <v>386</v>
      </c>
    </row>
    <row r="3" spans="3:10" ht="12">
      <c r="C3" s="10"/>
      <c r="D3" s="60"/>
      <c r="E3" s="75"/>
      <c r="G3" s="76"/>
      <c r="J3" s="78"/>
    </row>
  </sheetData>
  <sheetProtection/>
  <mergeCells count="1">
    <mergeCell ref="C1:G1"/>
  </mergeCells>
  <printOptions/>
  <pageMargins left="0.2" right="0.2" top="0.35" bottom="0.47" header="0.24" footer="0.24"/>
  <pageSetup horizontalDpi="600" verticalDpi="600" orientation="portrait" paperSize="9" scale="8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K12" sqref="K12"/>
    </sheetView>
  </sheetViews>
  <sheetFormatPr defaultColWidth="8.87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">
      <c r="A2" s="58"/>
      <c r="B2" s="59"/>
      <c r="C2" s="59"/>
    </row>
    <row r="3" spans="2:3" ht="12">
      <c r="B3" s="10"/>
      <c r="C3" s="10"/>
    </row>
    <row r="4" ht="12">
      <c r="D4" s="60"/>
    </row>
    <row r="5" spans="2:3" ht="12">
      <c r="B5" s="10"/>
      <c r="C5" s="10"/>
    </row>
    <row r="6" spans="1:14" ht="12">
      <c r="A6" s="61" t="s">
        <v>360</v>
      </c>
      <c r="B6" s="62" t="s">
        <v>409</v>
      </c>
      <c r="C6" s="61" t="s">
        <v>410</v>
      </c>
      <c r="D6" s="63" t="s">
        <v>411</v>
      </c>
      <c r="E6" s="13" t="s">
        <v>412</v>
      </c>
      <c r="F6" s="13"/>
      <c r="G6" s="62" t="s">
        <v>413</v>
      </c>
      <c r="H6" s="64" t="s">
        <v>414</v>
      </c>
      <c r="I6" s="71" t="s">
        <v>415</v>
      </c>
      <c r="J6" s="72"/>
      <c r="K6" s="72"/>
      <c r="L6" s="73"/>
      <c r="M6" s="61" t="s">
        <v>416</v>
      </c>
      <c r="N6" s="63" t="s">
        <v>358</v>
      </c>
    </row>
    <row r="7" spans="1:14" ht="12">
      <c r="A7" s="65"/>
      <c r="B7" s="65"/>
      <c r="C7" s="66"/>
      <c r="D7" s="67"/>
      <c r="E7" s="68" t="s">
        <v>417</v>
      </c>
      <c r="F7" s="68" t="s">
        <v>418</v>
      </c>
      <c r="G7" s="65"/>
      <c r="H7" s="67"/>
      <c r="I7" s="13" t="s">
        <v>419</v>
      </c>
      <c r="J7" s="13" t="s">
        <v>420</v>
      </c>
      <c r="K7" s="13" t="s">
        <v>421</v>
      </c>
      <c r="L7" s="13" t="s">
        <v>352</v>
      </c>
      <c r="M7" s="66"/>
      <c r="N7" s="74"/>
    </row>
    <row r="8" spans="1:14" ht="12">
      <c r="A8" s="69"/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</sheetData>
  <sheetProtection/>
  <mergeCells count="10">
    <mergeCell ref="E6:F6"/>
    <mergeCell ref="I6:L6"/>
    <mergeCell ref="A6:A7"/>
    <mergeCell ref="B6:B7"/>
    <mergeCell ref="C6:C7"/>
    <mergeCell ref="D6:D7"/>
    <mergeCell ref="G6:G7"/>
    <mergeCell ref="H6:H7"/>
    <mergeCell ref="M6:M7"/>
    <mergeCell ref="N6:N7"/>
  </mergeCells>
  <printOptions/>
  <pageMargins left="0.2" right="0.2" top="0.35" bottom="0.47" header="0.24" footer="0.24"/>
  <pageSetup horizontalDpi="600" verticalDpi="600" orientation="portrait" paperSize="9" scale="67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8.875" defaultRowHeight="12.75"/>
  <cols>
    <col min="1" max="1" width="9.875" style="834" customWidth="1"/>
    <col min="2" max="2" width="15.00390625" style="834" customWidth="1"/>
    <col min="3" max="3" width="9.875" style="834" customWidth="1"/>
    <col min="4" max="4" width="11.00390625" style="834" customWidth="1"/>
    <col min="5" max="5" width="50.75390625" style="834" customWidth="1"/>
    <col min="6" max="16384" width="9.125" style="834" bestFit="1" customWidth="1"/>
  </cols>
  <sheetData>
    <row r="1" spans="1:5" s="832" customFormat="1" ht="15">
      <c r="A1" s="835" t="s">
        <v>13</v>
      </c>
      <c r="B1" s="835"/>
      <c r="C1" s="835"/>
      <c r="D1" s="835"/>
      <c r="E1" s="835"/>
    </row>
    <row r="2" spans="1:5" s="832" customFormat="1" ht="24" customHeight="1">
      <c r="A2" s="836"/>
      <c r="B2" s="43"/>
      <c r="C2" s="43"/>
      <c r="D2" s="43"/>
      <c r="E2" s="43"/>
    </row>
    <row r="3" ht="10.5" customHeight="1"/>
    <row r="4" spans="1:5" s="833" customFormat="1" ht="21" customHeight="1">
      <c r="A4" s="837" t="s">
        <v>14</v>
      </c>
      <c r="B4" s="838" t="s">
        <v>15</v>
      </c>
      <c r="C4" s="838" t="s">
        <v>16</v>
      </c>
      <c r="D4" s="839" t="s">
        <v>17</v>
      </c>
      <c r="E4" s="840"/>
    </row>
    <row r="5" spans="1:5" s="833" customFormat="1" ht="15.75">
      <c r="A5" s="841"/>
      <c r="B5" s="842"/>
      <c r="C5" s="842"/>
      <c r="D5" s="843"/>
      <c r="E5" s="844" t="s">
        <v>18</v>
      </c>
    </row>
    <row r="6" spans="1:5" ht="12.75" customHeight="1">
      <c r="A6" s="845"/>
      <c r="B6" s="846"/>
      <c r="C6" s="846"/>
      <c r="D6" s="846"/>
      <c r="E6" s="847"/>
    </row>
    <row r="7" spans="1:5" ht="24.75" customHeight="1">
      <c r="A7" s="848"/>
      <c r="B7" s="849"/>
      <c r="C7" s="849"/>
      <c r="D7" s="849"/>
      <c r="E7" s="850"/>
    </row>
    <row r="8" spans="1:5" ht="12.75" customHeight="1">
      <c r="A8" s="851"/>
      <c r="B8" s="852"/>
      <c r="C8" s="853"/>
      <c r="D8" s="853"/>
      <c r="E8" s="854"/>
    </row>
    <row r="9" spans="1:5" ht="12.75" customHeight="1">
      <c r="A9" s="855"/>
      <c r="B9" s="853"/>
      <c r="C9" s="853"/>
      <c r="D9" s="853"/>
      <c r="E9" s="856"/>
    </row>
    <row r="10" spans="1:5" ht="15.75">
      <c r="A10" s="857"/>
      <c r="B10" s="858"/>
      <c r="C10" s="858"/>
      <c r="D10" s="858"/>
      <c r="E10" s="859"/>
    </row>
  </sheetData>
  <sheetProtection/>
  <mergeCells count="8">
    <mergeCell ref="A1:E1"/>
    <mergeCell ref="A2:E2"/>
    <mergeCell ref="D4:E4"/>
    <mergeCell ref="A7:E7"/>
    <mergeCell ref="D8:E8"/>
    <mergeCell ref="A4:A5"/>
    <mergeCell ref="B4:B5"/>
    <mergeCell ref="C4:C5"/>
  </mergeCells>
  <printOptions horizontalCentered="1"/>
  <pageMargins left="0.39" right="0.39" top="0.59" bottom="0.59" header="0.31" footer="0.31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I3" sqref="I3"/>
    </sheetView>
  </sheetViews>
  <sheetFormatPr defaultColWidth="8.87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55" customFormat="1" ht="135">
      <c r="A2" s="15" t="s">
        <v>374</v>
      </c>
      <c r="B2" s="15" t="s">
        <v>422</v>
      </c>
      <c r="C2" s="15" t="s">
        <v>423</v>
      </c>
      <c r="D2" s="15" t="s">
        <v>424</v>
      </c>
      <c r="E2" s="15" t="s">
        <v>425</v>
      </c>
      <c r="F2" s="15" t="s">
        <v>426</v>
      </c>
      <c r="G2" s="15" t="s">
        <v>427</v>
      </c>
      <c r="H2" s="16" t="s">
        <v>428</v>
      </c>
      <c r="I2" s="56" t="s">
        <v>429</v>
      </c>
    </row>
    <row r="3" spans="8:9" ht="12">
      <c r="H3" s="42"/>
      <c r="I3" s="57"/>
    </row>
  </sheetData>
  <sheetProtection/>
  <printOptions/>
  <pageMargins left="0.2" right="0.2" top="0.35" bottom="0.47" header="0.24" footer="0.24"/>
  <pageSetup horizontalDpi="600" verticalDpi="600" orientation="portrait" paperSize="9" scale="7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8.875" defaultRowHeight="12.75"/>
  <cols>
    <col min="6" max="6" width="21.375" style="0" customWidth="1"/>
    <col min="7" max="7" width="28.125" style="0" customWidth="1"/>
  </cols>
  <sheetData>
    <row r="2" spans="1:7" ht="12">
      <c r="A2" s="30"/>
      <c r="B2" s="30"/>
      <c r="C2" s="30"/>
      <c r="D2" s="30"/>
      <c r="E2" s="30"/>
      <c r="F2" s="30"/>
      <c r="G2" s="30"/>
    </row>
    <row r="3" spans="1:7" ht="12">
      <c r="A3" s="30"/>
      <c r="B3" s="30"/>
      <c r="C3" s="30"/>
      <c r="D3" s="30"/>
      <c r="E3" s="30"/>
      <c r="F3" s="30"/>
      <c r="G3" s="30"/>
    </row>
    <row r="5" spans="1:7" ht="47.25">
      <c r="A5" s="48" t="s">
        <v>430</v>
      </c>
      <c r="B5" s="48" t="s">
        <v>431</v>
      </c>
      <c r="C5" s="48" t="s">
        <v>432</v>
      </c>
      <c r="D5" s="48" t="s">
        <v>433</v>
      </c>
      <c r="E5" s="48" t="s">
        <v>434</v>
      </c>
      <c r="F5" s="13" t="s">
        <v>435</v>
      </c>
      <c r="G5" s="13" t="s">
        <v>359</v>
      </c>
    </row>
    <row r="6" spans="6:7" ht="12">
      <c r="F6" s="54"/>
      <c r="G6" s="54"/>
    </row>
  </sheetData>
  <sheetProtection/>
  <mergeCells count="2">
    <mergeCell ref="A2:G2"/>
    <mergeCell ref="A3:G3"/>
  </mergeCells>
  <printOptions/>
  <pageMargins left="0.2" right="0.2" top="0.35" bottom="0.47" header="0.24" footer="0.24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D1">
      <selection activeCell="AC3" sqref="AC3"/>
    </sheetView>
  </sheetViews>
  <sheetFormatPr defaultColWidth="8.87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3" spans="1:28" ht="87.75" customHeight="1">
      <c r="A3" s="14" t="s">
        <v>374</v>
      </c>
      <c r="B3" s="48" t="s">
        <v>401</v>
      </c>
      <c r="C3" s="19"/>
      <c r="D3" s="48" t="s">
        <v>436</v>
      </c>
      <c r="E3" s="48" t="s">
        <v>437</v>
      </c>
      <c r="F3" s="48" t="s">
        <v>438</v>
      </c>
      <c r="G3" s="48" t="s">
        <v>439</v>
      </c>
      <c r="H3" s="48" t="s">
        <v>440</v>
      </c>
      <c r="I3" s="48" t="s">
        <v>441</v>
      </c>
      <c r="J3" s="48" t="s">
        <v>442</v>
      </c>
      <c r="K3" s="48" t="s">
        <v>443</v>
      </c>
      <c r="L3" s="14" t="s">
        <v>444</v>
      </c>
      <c r="M3" s="19">
        <v>21</v>
      </c>
      <c r="N3" s="13">
        <v>22</v>
      </c>
      <c r="O3" s="13">
        <v>23</v>
      </c>
      <c r="P3" s="13">
        <v>24</v>
      </c>
      <c r="Q3" s="13">
        <v>25</v>
      </c>
      <c r="R3" s="13">
        <v>26</v>
      </c>
      <c r="S3" s="13">
        <v>48</v>
      </c>
      <c r="T3" s="13">
        <v>49</v>
      </c>
      <c r="U3" s="13">
        <v>50</v>
      </c>
      <c r="V3" s="13">
        <v>51</v>
      </c>
      <c r="W3" s="13">
        <v>52</v>
      </c>
      <c r="X3" s="13">
        <v>53</v>
      </c>
      <c r="Y3" s="13">
        <v>54</v>
      </c>
      <c r="Z3" s="13">
        <v>55</v>
      </c>
      <c r="AA3" s="13">
        <v>56</v>
      </c>
      <c r="AB3" s="13">
        <v>57</v>
      </c>
    </row>
    <row r="4" spans="1:28" ht="12">
      <c r="A4" s="49"/>
      <c r="B4" s="50"/>
      <c r="C4" s="51"/>
      <c r="D4" s="50"/>
      <c r="E4" s="50"/>
      <c r="F4" s="50"/>
      <c r="G4" s="50"/>
      <c r="H4" s="50"/>
      <c r="I4" s="50"/>
      <c r="J4" s="50"/>
      <c r="K4" s="50"/>
      <c r="L4" s="50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2"/>
      <c r="Z4" s="52"/>
      <c r="AA4" s="52"/>
      <c r="AB4" s="52"/>
    </row>
    <row r="12" ht="12">
      <c r="Q12" s="10"/>
    </row>
  </sheetData>
  <sheetProtection/>
  <mergeCells count="1">
    <mergeCell ref="A1:X1"/>
  </mergeCells>
  <printOptions/>
  <pageMargins left="0.59" right="0.59" top="0.35" bottom="0.47" header="0.24" footer="0.24"/>
  <pageSetup horizontalDpi="600" verticalDpi="600" orientation="landscape" paperSize="9" scale="93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8.87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2" ht="12.75" customHeight="1"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9" customFormat="1" ht="12.75" customHeight="1"/>
    <row r="4" spans="3:12" ht="12">
      <c r="C4" s="30" t="s">
        <v>445</v>
      </c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32" t="s">
        <v>446</v>
      </c>
      <c r="B6" s="32" t="s">
        <v>355</v>
      </c>
      <c r="C6" s="33" t="s">
        <v>447</v>
      </c>
      <c r="D6" s="34" t="s">
        <v>448</v>
      </c>
      <c r="E6" s="34" t="s">
        <v>449</v>
      </c>
      <c r="F6" s="35"/>
      <c r="G6" s="35"/>
      <c r="H6" s="35"/>
      <c r="I6" s="44" t="s">
        <v>450</v>
      </c>
      <c r="J6" s="45"/>
      <c r="K6" s="35"/>
      <c r="L6" s="35"/>
      <c r="M6" s="35"/>
    </row>
    <row r="7" spans="1:13" ht="12.75">
      <c r="A7" s="36"/>
      <c r="B7" s="37"/>
      <c r="C7" s="37"/>
      <c r="D7" s="38"/>
      <c r="E7" s="39"/>
      <c r="F7" s="35" t="s">
        <v>451</v>
      </c>
      <c r="G7" s="35"/>
      <c r="H7" s="35"/>
      <c r="I7" s="34" t="s">
        <v>452</v>
      </c>
      <c r="J7" s="34" t="s">
        <v>453</v>
      </c>
      <c r="K7" s="35" t="s">
        <v>451</v>
      </c>
      <c r="L7" s="35"/>
      <c r="M7" s="35"/>
    </row>
    <row r="8" spans="1:13" ht="73.5" customHeight="1">
      <c r="A8" s="36"/>
      <c r="B8" s="37"/>
      <c r="C8" s="37"/>
      <c r="D8" s="40"/>
      <c r="E8" s="41"/>
      <c r="F8" s="32" t="s">
        <v>454</v>
      </c>
      <c r="G8" s="32" t="s">
        <v>455</v>
      </c>
      <c r="H8" s="32" t="s">
        <v>456</v>
      </c>
      <c r="I8" s="40"/>
      <c r="J8" s="40"/>
      <c r="K8" s="32" t="s">
        <v>454</v>
      </c>
      <c r="L8" s="32" t="s">
        <v>455</v>
      </c>
      <c r="M8" s="32" t="s">
        <v>456</v>
      </c>
    </row>
    <row r="9" spans="3:13" ht="12">
      <c r="C9" s="42"/>
      <c r="H9" s="43"/>
      <c r="J9" s="43"/>
      <c r="M9" s="43"/>
    </row>
  </sheetData>
  <sheetProtection/>
  <mergeCells count="16">
    <mergeCell ref="A1:M1"/>
    <mergeCell ref="C2:L2"/>
    <mergeCell ref="C4:L4"/>
    <mergeCell ref="A5:M5"/>
    <mergeCell ref="F6:H6"/>
    <mergeCell ref="I6:J6"/>
    <mergeCell ref="K6:M6"/>
    <mergeCell ref="F7:H7"/>
    <mergeCell ref="K7:M7"/>
    <mergeCell ref="A6:A8"/>
    <mergeCell ref="B6:B8"/>
    <mergeCell ref="C6:C8"/>
    <mergeCell ref="D6:D8"/>
    <mergeCell ref="E6:E8"/>
    <mergeCell ref="I7:I8"/>
    <mergeCell ref="J7:J8"/>
  </mergeCells>
  <printOptions/>
  <pageMargins left="0.2" right="0.2" top="0.35" bottom="0.47" header="0.24" footer="0.24"/>
  <pageSetup horizontalDpi="600" verticalDpi="600" orientation="portrait" paperSize="9" scale="8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C13" sqref="C13:C14"/>
    </sheetView>
  </sheetViews>
  <sheetFormatPr defaultColWidth="8.87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">
      <c r="A1" s="13" t="s">
        <v>366</v>
      </c>
      <c r="B1" s="13" t="s">
        <v>374</v>
      </c>
      <c r="C1" s="13" t="s">
        <v>457</v>
      </c>
      <c r="D1" s="13" t="s">
        <v>401</v>
      </c>
      <c r="E1" s="13" t="s">
        <v>458</v>
      </c>
      <c r="F1" s="13" t="s">
        <v>459</v>
      </c>
      <c r="G1" s="13" t="s">
        <v>460</v>
      </c>
      <c r="H1" s="13" t="s">
        <v>399</v>
      </c>
      <c r="I1" s="13" t="s">
        <v>461</v>
      </c>
      <c r="J1" s="28" t="s">
        <v>462</v>
      </c>
      <c r="K1" s="28" t="s">
        <v>463</v>
      </c>
    </row>
    <row r="2" spans="1:11" ht="12">
      <c r="A2" s="24"/>
      <c r="B2" s="24"/>
      <c r="C2" s="25"/>
      <c r="D2" s="26"/>
      <c r="E2" s="26"/>
      <c r="F2" s="26"/>
      <c r="G2" s="26"/>
      <c r="H2" s="27"/>
      <c r="I2" s="26"/>
      <c r="J2" s="25"/>
      <c r="K2" s="26"/>
    </row>
  </sheetData>
  <sheetProtection/>
  <printOptions/>
  <pageMargins left="0.2" right="0.2" top="0.35" bottom="0.47" header="0.24" footer="0.24"/>
  <pageSetup horizontalDpi="600" verticalDpi="600" orientation="portrait" paperSize="9" scale="5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G12" sqref="G12"/>
    </sheetView>
  </sheetViews>
  <sheetFormatPr defaultColWidth="8.87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13" t="s">
        <v>464</v>
      </c>
      <c r="B6" s="18" t="s">
        <v>413</v>
      </c>
      <c r="C6" s="19" t="s">
        <v>465</v>
      </c>
      <c r="D6" s="20" t="s">
        <v>371</v>
      </c>
      <c r="E6" s="19" t="s">
        <v>466</v>
      </c>
      <c r="F6" s="21" t="s">
        <v>371</v>
      </c>
    </row>
    <row r="7" spans="1:6" ht="12">
      <c r="A7" s="22"/>
      <c r="B7" s="23"/>
      <c r="C7" s="22"/>
      <c r="D7" s="23"/>
      <c r="E7" s="22"/>
      <c r="F7" s="23"/>
    </row>
    <row r="10" ht="12">
      <c r="A10" t="s">
        <v>467</v>
      </c>
    </row>
    <row r="11" ht="12">
      <c r="A11" t="s">
        <v>468</v>
      </c>
    </row>
    <row r="12" ht="12">
      <c r="A12" t="s">
        <v>469</v>
      </c>
    </row>
    <row r="13" ht="12">
      <c r="A13" t="s">
        <v>470</v>
      </c>
    </row>
    <row r="14" ht="12">
      <c r="A14" t="s">
        <v>471</v>
      </c>
    </row>
    <row r="15" ht="12">
      <c r="A15" t="s">
        <v>472</v>
      </c>
    </row>
    <row r="16" ht="12">
      <c r="A16" t="s">
        <v>473</v>
      </c>
    </row>
    <row r="17" ht="12">
      <c r="A17" t="s">
        <v>474</v>
      </c>
    </row>
    <row r="18" ht="12">
      <c r="A18" t="s">
        <v>475</v>
      </c>
    </row>
    <row r="19" ht="12">
      <c r="A19" t="s">
        <v>476</v>
      </c>
    </row>
    <row r="20" ht="12">
      <c r="A20" t="s">
        <v>477</v>
      </c>
    </row>
    <row r="21" ht="12">
      <c r="A21" t="s">
        <v>478</v>
      </c>
    </row>
    <row r="22" ht="12">
      <c r="A22" t="s">
        <v>479</v>
      </c>
    </row>
    <row r="23" ht="12">
      <c r="A23" t="s">
        <v>480</v>
      </c>
    </row>
    <row r="24" ht="12">
      <c r="A24" t="s">
        <v>481</v>
      </c>
    </row>
    <row r="25" ht="12">
      <c r="A25" t="s">
        <v>482</v>
      </c>
    </row>
    <row r="26" ht="12">
      <c r="A26" t="s">
        <v>483</v>
      </c>
    </row>
    <row r="27" ht="12">
      <c r="A27" t="s">
        <v>484</v>
      </c>
    </row>
  </sheetData>
  <sheetProtection/>
  <printOptions/>
  <pageMargins left="0.75" right="0.75" top="0.98" bottom="0.98" header="0.51" footer="0.51"/>
  <pageSetup horizontalDpi="600" verticalDpi="600" orientation="portrait" paperSize="9" scale="74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I28" sqref="I28"/>
    </sheetView>
  </sheetViews>
  <sheetFormatPr defaultColWidth="8.87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">
      <c r="A1" s="9"/>
      <c r="B1" s="10"/>
      <c r="C1" s="10"/>
      <c r="G1" s="11"/>
      <c r="H1" s="11"/>
    </row>
    <row r="2" spans="1:8" ht="12">
      <c r="A2" s="9"/>
      <c r="B2" s="10"/>
      <c r="C2" s="10"/>
      <c r="G2" s="11"/>
      <c r="H2" s="11"/>
    </row>
    <row r="3" spans="1:8" ht="12">
      <c r="A3" s="9"/>
      <c r="B3" s="10"/>
      <c r="C3" s="10"/>
      <c r="G3" s="11"/>
      <c r="H3" s="11"/>
    </row>
    <row r="4" spans="1:8" ht="12">
      <c r="A4" s="9"/>
      <c r="B4" s="10"/>
      <c r="C4" s="10"/>
      <c r="G4" s="11"/>
      <c r="H4" s="11"/>
    </row>
    <row r="5" spans="1:8" ht="24.75" customHeight="1">
      <c r="A5" s="12" t="s">
        <v>485</v>
      </c>
      <c r="B5" s="12"/>
      <c r="C5" s="12"/>
      <c r="D5" s="12"/>
      <c r="E5" s="12"/>
      <c r="F5" s="12"/>
      <c r="G5" s="12"/>
      <c r="H5" s="11"/>
    </row>
    <row r="6" spans="1:8" ht="12">
      <c r="A6" s="11"/>
      <c r="G6" s="11"/>
      <c r="H6" s="11"/>
    </row>
    <row r="7" spans="1:15" ht="99.75" customHeight="1">
      <c r="A7" s="13" t="s">
        <v>486</v>
      </c>
      <c r="B7" s="14" t="s">
        <v>413</v>
      </c>
      <c r="C7" s="15" t="s">
        <v>487</v>
      </c>
      <c r="D7" s="14" t="s">
        <v>342</v>
      </c>
      <c r="E7" s="15" t="s">
        <v>358</v>
      </c>
      <c r="F7" s="15" t="s">
        <v>371</v>
      </c>
      <c r="G7" s="16" t="s">
        <v>464</v>
      </c>
      <c r="H7" s="13" t="s">
        <v>488</v>
      </c>
      <c r="I7" s="17" t="s">
        <v>489</v>
      </c>
      <c r="J7" s="17" t="s">
        <v>490</v>
      </c>
      <c r="K7" s="17" t="s">
        <v>491</v>
      </c>
      <c r="L7" s="17" t="s">
        <v>492</v>
      </c>
      <c r="M7" s="17" t="s">
        <v>493</v>
      </c>
      <c r="N7" s="17" t="s">
        <v>494</v>
      </c>
      <c r="O7" s="17" t="s">
        <v>495</v>
      </c>
    </row>
  </sheetData>
  <sheetProtection/>
  <mergeCells count="1">
    <mergeCell ref="A5:G5"/>
  </mergeCells>
  <printOptions/>
  <pageMargins left="0.2" right="0.2" top="0.35" bottom="0.47" header="0.24" footer="0.24"/>
  <pageSetup horizontalDpi="300" verticalDpi="300" orientation="portrait" paperSize="9" scale="50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workbookViewId="0" topLeftCell="A1">
      <selection activeCell="A30" sqref="A30"/>
    </sheetView>
  </sheetViews>
  <sheetFormatPr defaultColWidth="8.87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1" customFormat="1" ht="12"/>
    <row r="5" s="1" customFormat="1" ht="12"/>
    <row r="6" spans="1:6" s="1" customFormat="1" ht="51.75">
      <c r="A6" s="2" t="s">
        <v>496</v>
      </c>
      <c r="B6" s="3" t="s">
        <v>497</v>
      </c>
      <c r="C6" s="4" t="s">
        <v>498</v>
      </c>
      <c r="D6" s="5" t="s">
        <v>499</v>
      </c>
      <c r="E6" s="4" t="s">
        <v>500</v>
      </c>
      <c r="F6" s="3" t="s">
        <v>499</v>
      </c>
    </row>
    <row r="7" spans="1:6" s="1" customFormat="1" ht="12">
      <c r="A7" s="6"/>
      <c r="B7" s="7"/>
      <c r="C7" s="6"/>
      <c r="D7" s="7"/>
      <c r="E7" s="6"/>
      <c r="F7" s="7"/>
    </row>
    <row r="8" s="1" customFormat="1" ht="12"/>
    <row r="9" s="1" customFormat="1" ht="12"/>
    <row r="10" s="1" customFormat="1" ht="12">
      <c r="A10" s="1" t="s">
        <v>501</v>
      </c>
    </row>
    <row r="11" s="1" customFormat="1" ht="12">
      <c r="A11" s="1" t="s">
        <v>502</v>
      </c>
    </row>
    <row r="12" s="1" customFormat="1" ht="12">
      <c r="A12" s="1" t="s">
        <v>503</v>
      </c>
    </row>
    <row r="13" s="1" customFormat="1" ht="12">
      <c r="A13" s="1" t="s">
        <v>504</v>
      </c>
    </row>
    <row r="14" s="1" customFormat="1" ht="12">
      <c r="A14" s="1" t="s">
        <v>505</v>
      </c>
    </row>
    <row r="15" s="1" customFormat="1" ht="12">
      <c r="A15" s="1" t="s">
        <v>506</v>
      </c>
    </row>
    <row r="16" s="1" customFormat="1" ht="12">
      <c r="A16" s="1" t="s">
        <v>507</v>
      </c>
    </row>
    <row r="17" s="1" customFormat="1" ht="12">
      <c r="A17" s="1" t="s">
        <v>508</v>
      </c>
    </row>
    <row r="18" s="1" customFormat="1" ht="12">
      <c r="A18" s="1" t="s">
        <v>509</v>
      </c>
    </row>
    <row r="19" s="1" customFormat="1" ht="12">
      <c r="A19" s="1" t="s">
        <v>510</v>
      </c>
    </row>
    <row r="20" s="1" customFormat="1" ht="12">
      <c r="A20" s="1" t="s">
        <v>511</v>
      </c>
    </row>
    <row r="21" s="1" customFormat="1" ht="12">
      <c r="A21" s="1" t="s">
        <v>512</v>
      </c>
    </row>
    <row r="22" s="1" customFormat="1" ht="12">
      <c r="A22" s="1" t="s">
        <v>513</v>
      </c>
    </row>
    <row r="23" s="1" customFormat="1" ht="12">
      <c r="A23" s="1" t="s">
        <v>514</v>
      </c>
    </row>
    <row r="24" s="1" customFormat="1" ht="12">
      <c r="A24" s="1" t="s">
        <v>515</v>
      </c>
    </row>
    <row r="25" s="1" customFormat="1" ht="12">
      <c r="A25" s="1" t="s">
        <v>516</v>
      </c>
    </row>
    <row r="26" s="1" customFormat="1" ht="12">
      <c r="A26" s="1" t="s">
        <v>517</v>
      </c>
    </row>
    <row r="27" s="1" customFormat="1" ht="12">
      <c r="A27" s="1" t="s">
        <v>518</v>
      </c>
    </row>
    <row r="28" s="1" customFormat="1" ht="12"/>
    <row r="29" spans="1:6" s="1" customFormat="1" ht="12">
      <c r="A29" s="8" t="s">
        <v>519</v>
      </c>
      <c r="B29" s="8"/>
      <c r="C29" s="8"/>
      <c r="D29" s="8"/>
      <c r="E29" s="8"/>
      <c r="F29" s="8"/>
    </row>
    <row r="30" spans="1:6" s="1" customFormat="1" ht="12">
      <c r="A30" s="8"/>
      <c r="B30" s="8"/>
      <c r="C30" s="8"/>
      <c r="D30" s="8"/>
      <c r="E30" s="8"/>
      <c r="F30" s="8"/>
    </row>
    <row r="31" spans="1:6" s="1" customFormat="1" ht="12">
      <c r="A31" s="8"/>
      <c r="B31" s="8"/>
      <c r="C31" s="8"/>
      <c r="D31" s="8"/>
      <c r="E31" s="8"/>
      <c r="F31" s="8"/>
    </row>
    <row r="32" spans="1:6" s="1" customFormat="1" ht="12">
      <c r="A32" s="8"/>
      <c r="B32" s="8"/>
      <c r="C32" s="8"/>
      <c r="D32" s="8"/>
      <c r="E32" s="8"/>
      <c r="F32" s="8"/>
    </row>
    <row r="33" spans="1:6" s="1" customFormat="1" ht="12">
      <c r="A33" s="8"/>
      <c r="B33" s="8"/>
      <c r="C33" s="8"/>
      <c r="D33" s="8"/>
      <c r="E33" s="8"/>
      <c r="F33" s="8"/>
    </row>
    <row r="34" s="1" customFormat="1" ht="12"/>
    <row r="35" s="1" customFormat="1" ht="12"/>
  </sheetData>
  <sheetProtection/>
  <printOptions/>
  <pageMargins left="0.71" right="0.71" top="0.75" bottom="0.75" header="0.31" footer="0.31"/>
  <pageSetup horizontalDpi="600" verticalDpi="600" orientation="portrait" paperSize="9" scale="70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F36" sqref="F36:AE36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20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21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22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1:62" ht="29.25" customHeight="1">
      <c r="A3" s="163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3" t="s">
        <v>24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25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28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29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34</v>
      </c>
      <c r="C13" s="169" t="s">
        <v>35</v>
      </c>
      <c r="D13" s="170"/>
      <c r="E13" s="170"/>
      <c r="F13" s="170"/>
      <c r="G13" s="171">
        <v>29</v>
      </c>
      <c r="H13" s="170" t="s">
        <v>36</v>
      </c>
      <c r="I13" s="170"/>
      <c r="J13" s="170"/>
      <c r="K13" s="239">
        <v>27</v>
      </c>
      <c r="L13" s="170" t="s">
        <v>37</v>
      </c>
      <c r="M13" s="170"/>
      <c r="N13" s="170"/>
      <c r="O13" s="170"/>
      <c r="P13" s="170" t="s">
        <v>38</v>
      </c>
      <c r="Q13" s="170"/>
      <c r="R13" s="170"/>
      <c r="S13" s="170"/>
      <c r="T13" s="239">
        <v>29</v>
      </c>
      <c r="U13" s="170" t="s">
        <v>39</v>
      </c>
      <c r="V13" s="170"/>
      <c r="W13" s="170"/>
      <c r="X13" s="239">
        <v>26</v>
      </c>
      <c r="Y13" s="170" t="s">
        <v>40</v>
      </c>
      <c r="Z13" s="170"/>
      <c r="AA13" s="170"/>
      <c r="AB13" s="239">
        <v>23</v>
      </c>
      <c r="AC13" s="170" t="s">
        <v>41</v>
      </c>
      <c r="AD13" s="170"/>
      <c r="AE13" s="170"/>
      <c r="AF13" s="170"/>
      <c r="AG13" s="239">
        <v>30</v>
      </c>
      <c r="AH13" s="170" t="s">
        <v>42</v>
      </c>
      <c r="AI13" s="170"/>
      <c r="AJ13" s="170"/>
      <c r="AK13" s="239">
        <v>27</v>
      </c>
      <c r="AL13" s="170" t="s">
        <v>43</v>
      </c>
      <c r="AM13" s="170"/>
      <c r="AN13" s="170"/>
      <c r="AO13" s="170"/>
      <c r="AP13" s="170" t="s">
        <v>44</v>
      </c>
      <c r="AQ13" s="170"/>
      <c r="AR13" s="170"/>
      <c r="AS13" s="170"/>
      <c r="AT13" s="239">
        <v>29</v>
      </c>
      <c r="AU13" s="170" t="s">
        <v>45</v>
      </c>
      <c r="AV13" s="170"/>
      <c r="AW13" s="170"/>
      <c r="AX13" s="239">
        <v>27</v>
      </c>
      <c r="AY13" s="170" t="s">
        <v>46</v>
      </c>
      <c r="AZ13" s="170"/>
      <c r="BA13" s="170"/>
      <c r="BB13" s="363"/>
      <c r="BC13" s="364" t="s">
        <v>47</v>
      </c>
      <c r="BD13" s="365" t="s">
        <v>48</v>
      </c>
      <c r="BE13" s="365" t="s">
        <v>49</v>
      </c>
      <c r="BF13" s="365" t="s">
        <v>50</v>
      </c>
      <c r="BG13" s="365" t="s">
        <v>51</v>
      </c>
      <c r="BH13" s="417" t="s">
        <v>52</v>
      </c>
      <c r="BI13" s="418" t="s">
        <v>53</v>
      </c>
      <c r="BJ13" s="418" t="s">
        <v>54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67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68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70</v>
      </c>
      <c r="Q25" s="188" t="s">
        <v>71</v>
      </c>
      <c r="R25" s="242"/>
      <c r="S25" s="155" t="s">
        <v>72</v>
      </c>
      <c r="V25" s="194"/>
      <c r="W25" s="243" t="s">
        <v>73</v>
      </c>
      <c r="Y25" s="155" t="s">
        <v>74</v>
      </c>
      <c r="AB25" s="194"/>
      <c r="AC25" s="243" t="s">
        <v>56</v>
      </c>
      <c r="AE25" s="155" t="s">
        <v>75</v>
      </c>
      <c r="AH25" s="194"/>
      <c r="AI25" s="243" t="s">
        <v>59</v>
      </c>
      <c r="AK25" s="194" t="s">
        <v>76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78</v>
      </c>
      <c r="AW25" s="194"/>
      <c r="AX25" s="194"/>
      <c r="AY25" s="194"/>
      <c r="AZ25" s="194"/>
      <c r="BA25" s="160"/>
      <c r="BB25" s="243" t="s">
        <v>79</v>
      </c>
      <c r="BD25" s="194" t="s">
        <v>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81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79" t="s">
        <v>82</v>
      </c>
      <c r="AG27" s="782"/>
      <c r="AH27" s="782"/>
      <c r="AI27" s="782"/>
      <c r="AJ27" s="783"/>
      <c r="AK27" s="826" t="s">
        <v>83</v>
      </c>
      <c r="AL27" s="827"/>
      <c r="AM27" s="827"/>
      <c r="AN27" s="827"/>
      <c r="AO27" s="827"/>
      <c r="AP27" s="827"/>
      <c r="AQ27" s="827"/>
      <c r="AR27" s="827"/>
      <c r="AS27" s="829" t="s">
        <v>84</v>
      </c>
      <c r="AT27" s="829"/>
      <c r="AU27" s="829"/>
      <c r="AV27" s="829"/>
      <c r="AW27" s="829"/>
      <c r="AX27" s="829"/>
      <c r="AY27" s="372" t="s">
        <v>85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80"/>
      <c r="AG28" s="785"/>
      <c r="AH28" s="785"/>
      <c r="AI28" s="785"/>
      <c r="AJ28" s="786"/>
      <c r="AK28" s="291" t="s">
        <v>86</v>
      </c>
      <c r="AL28" s="292"/>
      <c r="AM28" s="828" t="s">
        <v>87</v>
      </c>
      <c r="AN28" s="828"/>
      <c r="AO28" s="828"/>
      <c r="AP28" s="828"/>
      <c r="AQ28" s="828"/>
      <c r="AR28" s="828"/>
      <c r="AS28" s="830" t="s">
        <v>88</v>
      </c>
      <c r="AT28" s="830"/>
      <c r="AU28" s="830"/>
      <c r="AV28" s="831"/>
      <c r="AW28" s="380" t="s">
        <v>89</v>
      </c>
      <c r="AX28" s="380"/>
      <c r="AY28" s="176" t="s">
        <v>90</v>
      </c>
      <c r="AZ28" s="177"/>
      <c r="BA28" s="177" t="s">
        <v>91</v>
      </c>
      <c r="BB28" s="177"/>
      <c r="BC28" s="177" t="s">
        <v>92</v>
      </c>
      <c r="BD28" s="177"/>
      <c r="BE28" s="177" t="s">
        <v>93</v>
      </c>
      <c r="BF28" s="177"/>
      <c r="BG28" s="177" t="s">
        <v>94</v>
      </c>
      <c r="BH28" s="177"/>
      <c r="BI28" s="432" t="s">
        <v>95</v>
      </c>
      <c r="BJ28" s="366"/>
      <c r="BK28" s="158"/>
      <c r="BN28" s="809"/>
      <c r="BO28" s="810"/>
      <c r="BP28" s="810"/>
      <c r="BQ28" s="810"/>
      <c r="BR28" s="810"/>
      <c r="BS28" s="810"/>
      <c r="BT28" s="810"/>
      <c r="BU28" s="810"/>
      <c r="BV28" s="810"/>
      <c r="BW28" s="810"/>
      <c r="BX28" s="810"/>
      <c r="BY28" s="810"/>
      <c r="BZ28" s="818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96</v>
      </c>
      <c r="AG29" s="295"/>
      <c r="AH29" s="296" t="s">
        <v>97</v>
      </c>
      <c r="AI29" s="295"/>
      <c r="AJ29" s="297" t="s">
        <v>98</v>
      </c>
      <c r="AK29" s="264"/>
      <c r="AL29" s="298"/>
      <c r="AM29" s="299" t="s">
        <v>99</v>
      </c>
      <c r="AN29" s="300"/>
      <c r="AO29" s="300" t="s">
        <v>100</v>
      </c>
      <c r="AP29" s="300"/>
      <c r="AQ29" s="300" t="s">
        <v>101</v>
      </c>
      <c r="AR29" s="300"/>
      <c r="AS29" s="300" t="s">
        <v>102</v>
      </c>
      <c r="AT29" s="300"/>
      <c r="AU29" s="300" t="s">
        <v>103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811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819">
        <v>12</v>
      </c>
      <c r="CA29" s="820"/>
      <c r="CB29" s="820"/>
    </row>
    <row r="30" spans="2:80" ht="18" customHeight="1">
      <c r="B30" s="172"/>
      <c r="C30" s="201" t="s">
        <v>26</v>
      </c>
      <c r="D30" s="201"/>
      <c r="E30" s="201"/>
      <c r="F30" s="201" t="s">
        <v>104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105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811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819" t="s">
        <v>106</v>
      </c>
      <c r="CA30" s="820"/>
      <c r="CB30" s="820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811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819" t="s">
        <v>107</v>
      </c>
      <c r="CA31" s="820"/>
      <c r="CB31" s="820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811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819" t="s">
        <v>26</v>
      </c>
      <c r="CA32" s="820"/>
      <c r="CB32" s="820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811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59" t="s">
        <v>26</v>
      </c>
      <c r="D34" s="759"/>
      <c r="E34" s="759"/>
      <c r="F34" s="759">
        <v>2</v>
      </c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759"/>
      <c r="AF34" s="781">
        <v>3</v>
      </c>
      <c r="AG34" s="391"/>
      <c r="AH34" s="759">
        <v>4</v>
      </c>
      <c r="AI34" s="759"/>
      <c r="AJ34" s="789">
        <v>5</v>
      </c>
      <c r="AK34" s="781">
        <v>6</v>
      </c>
      <c r="AL34" s="391"/>
      <c r="AM34" s="759">
        <v>7</v>
      </c>
      <c r="AN34" s="391"/>
      <c r="AO34" s="759">
        <v>8</v>
      </c>
      <c r="AP34" s="391"/>
      <c r="AQ34" s="759">
        <v>9</v>
      </c>
      <c r="AR34" s="391"/>
      <c r="AS34" s="759">
        <v>10</v>
      </c>
      <c r="AT34" s="391"/>
      <c r="AU34" s="759">
        <v>11</v>
      </c>
      <c r="AV34" s="391"/>
      <c r="AW34" s="759">
        <v>12</v>
      </c>
      <c r="AX34" s="759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806">
        <v>22</v>
      </c>
      <c r="BI34" s="806">
        <v>23</v>
      </c>
      <c r="BJ34" s="807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811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821"/>
      <c r="CB36" s="822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811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60"/>
      <c r="D38" s="276"/>
      <c r="E38" s="276"/>
      <c r="F38" s="761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812">
        <f>SUM(BO38:BZ38)</f>
        <v>0</v>
      </c>
      <c r="BO38" s="813"/>
      <c r="BP38" s="813"/>
      <c r="BQ38" s="813"/>
      <c r="BR38" s="813"/>
      <c r="BS38" s="813"/>
      <c r="BT38" s="813"/>
      <c r="BU38" s="813"/>
      <c r="BV38" s="813"/>
      <c r="BW38" s="813"/>
      <c r="BX38" s="813"/>
      <c r="BY38" s="813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108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109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>SUM(AY36:AY38)</f>
        <v>0</v>
      </c>
      <c r="AZ40" s="405">
        <f aca="true" t="shared" si="2" ref="AZ40:BJ40">SUM(AZ36:AZ38)</f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814"/>
      <c r="BO40" s="815"/>
      <c r="BP40" s="815"/>
      <c r="BQ40" s="815"/>
      <c r="BR40" s="815"/>
      <c r="BS40" s="815"/>
      <c r="BT40" s="815"/>
      <c r="BU40" s="815"/>
      <c r="BV40" s="815"/>
      <c r="BW40" s="815"/>
      <c r="BX40" s="815"/>
      <c r="BY40" s="815"/>
      <c r="BZ40" s="823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110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90">
        <f>SUM(AM41,AW41)</f>
        <v>0</v>
      </c>
      <c r="AL41" s="791"/>
      <c r="AM41" s="792">
        <f>SUM(AO41:AV41)</f>
        <v>0</v>
      </c>
      <c r="AN41" s="793"/>
      <c r="AO41" s="792"/>
      <c r="AP41" s="793"/>
      <c r="AQ41" s="792"/>
      <c r="AR41" s="793"/>
      <c r="AS41" s="792"/>
      <c r="AT41" s="793"/>
      <c r="AU41" s="792"/>
      <c r="AV41" s="793"/>
      <c r="AW41" s="792"/>
      <c r="AX41" s="803"/>
      <c r="AY41" s="804">
        <f>AY40</f>
        <v>0</v>
      </c>
      <c r="AZ41" s="805">
        <f aca="true" t="shared" si="3" ref="AZ41:BJ41">AZ40</f>
        <v>0</v>
      </c>
      <c r="BA41" s="805">
        <f t="shared" si="3"/>
        <v>0</v>
      </c>
      <c r="BB41" s="805">
        <f t="shared" si="3"/>
        <v>0</v>
      </c>
      <c r="BC41" s="805">
        <f t="shared" si="3"/>
        <v>0</v>
      </c>
      <c r="BD41" s="805">
        <f t="shared" si="3"/>
        <v>0</v>
      </c>
      <c r="BE41" s="805">
        <f t="shared" si="3"/>
        <v>0</v>
      </c>
      <c r="BF41" s="805">
        <f t="shared" si="3"/>
        <v>0</v>
      </c>
      <c r="BG41" s="805">
        <f t="shared" si="3"/>
        <v>0</v>
      </c>
      <c r="BH41" s="805">
        <f t="shared" si="3"/>
        <v>0</v>
      </c>
      <c r="BI41" s="805">
        <f t="shared" si="3"/>
        <v>0</v>
      </c>
      <c r="BJ41" s="808">
        <f t="shared" si="3"/>
        <v>0</v>
      </c>
      <c r="BK41" s="158"/>
      <c r="BL41" s="158">
        <f>18*SUM(AY41,BA41,BC41)+14*SUM(BE41,BG41)+12*SUM(AZ41,BB41,BD41,BF41)</f>
        <v>0</v>
      </c>
      <c r="BN41" s="812"/>
      <c r="BO41" s="813"/>
      <c r="BP41" s="813"/>
      <c r="BQ41" s="813"/>
      <c r="BR41" s="813"/>
      <c r="BS41" s="813"/>
      <c r="BT41" s="813"/>
      <c r="BU41" s="813"/>
      <c r="BV41" s="813"/>
      <c r="BW41" s="813"/>
      <c r="BX41" s="813"/>
      <c r="BY41" s="813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111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809" t="s">
        <v>112</v>
      </c>
      <c r="BO42" s="810">
        <f aca="true" t="shared" si="4" ref="BO42:BZ42">SUM(BV38:BV39)</f>
        <v>0</v>
      </c>
      <c r="BP42" s="810">
        <f t="shared" si="4"/>
        <v>0</v>
      </c>
      <c r="BQ42" s="810">
        <f t="shared" si="4"/>
        <v>0</v>
      </c>
      <c r="BR42" s="810">
        <f t="shared" si="4"/>
        <v>0</v>
      </c>
      <c r="BS42" s="810">
        <f t="shared" si="4"/>
        <v>0</v>
      </c>
      <c r="BT42" s="810">
        <f t="shared" si="4"/>
        <v>0</v>
      </c>
      <c r="BU42" s="810">
        <f t="shared" si="4"/>
        <v>340</v>
      </c>
      <c r="BV42" s="810">
        <f t="shared" si="4"/>
        <v>0</v>
      </c>
      <c r="BW42" s="810">
        <f t="shared" si="4"/>
        <v>340</v>
      </c>
      <c r="BX42" s="810">
        <f t="shared" si="4"/>
        <v>0</v>
      </c>
      <c r="BY42" s="810">
        <f t="shared" si="4"/>
        <v>0</v>
      </c>
      <c r="BZ42" s="818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113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811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114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94"/>
      <c r="AN44" s="795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811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58" customFormat="1" ht="30.75" customHeight="1">
      <c r="B45" s="762"/>
      <c r="C45" s="763" t="s">
        <v>116</v>
      </c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72"/>
      <c r="P45" s="773" t="s">
        <v>106</v>
      </c>
      <c r="Q45" s="775" t="s">
        <v>107</v>
      </c>
      <c r="R45" s="224" t="s">
        <v>117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74"/>
      <c r="AE45" s="773" t="s">
        <v>106</v>
      </c>
      <c r="AF45" s="775" t="s">
        <v>107</v>
      </c>
      <c r="AG45" s="763" t="s">
        <v>118</v>
      </c>
      <c r="AH45" s="764"/>
      <c r="AI45" s="764"/>
      <c r="AJ45" s="764"/>
      <c r="AK45" s="764"/>
      <c r="AL45" s="764"/>
      <c r="AM45" s="764"/>
      <c r="AN45" s="764"/>
      <c r="AO45" s="764"/>
      <c r="AP45" s="764"/>
      <c r="AQ45" s="764"/>
      <c r="AR45" s="764"/>
      <c r="AS45" s="764"/>
      <c r="AT45" s="764"/>
      <c r="AU45" s="764"/>
      <c r="AV45" s="799"/>
      <c r="AW45" s="224" t="s">
        <v>119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800"/>
      <c r="BN45" s="767"/>
      <c r="BO45" s="768"/>
      <c r="BP45" s="768"/>
      <c r="BQ45" s="768"/>
      <c r="BR45" s="768"/>
      <c r="BS45" s="768"/>
      <c r="BT45" s="768"/>
      <c r="BU45" s="768"/>
      <c r="BV45" s="768"/>
      <c r="BW45" s="768"/>
      <c r="BX45" s="768"/>
      <c r="BY45" s="768"/>
      <c r="BZ45" s="801"/>
      <c r="CA45" s="824"/>
      <c r="CB45" s="824"/>
    </row>
    <row r="46" spans="2:80" s="758" customFormat="1" ht="7.5" customHeight="1">
      <c r="B46" s="765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74"/>
      <c r="P46" s="773"/>
      <c r="Q46" s="775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74"/>
      <c r="AE46" s="773"/>
      <c r="AF46" s="775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800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800"/>
      <c r="BN46" s="816"/>
      <c r="BO46" s="817"/>
      <c r="BP46" s="817"/>
      <c r="BQ46" s="817"/>
      <c r="BR46" s="817"/>
      <c r="BS46" s="817"/>
      <c r="BT46" s="817"/>
      <c r="BU46" s="817"/>
      <c r="BV46" s="817"/>
      <c r="BW46" s="817"/>
      <c r="BX46" s="817"/>
      <c r="BY46" s="817"/>
      <c r="BZ46" s="825"/>
      <c r="CA46" s="824"/>
      <c r="CB46" s="824"/>
    </row>
    <row r="47" spans="2:80" s="758" customFormat="1" ht="18" customHeight="1">
      <c r="B47" s="766"/>
      <c r="C47" s="767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188"/>
      <c r="Q47" s="434"/>
      <c r="R47" s="776"/>
      <c r="S47" s="768"/>
      <c r="T47" s="768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188"/>
      <c r="AF47" s="434"/>
      <c r="AG47" s="767"/>
      <c r="AH47" s="768"/>
      <c r="AI47" s="768"/>
      <c r="AJ47" s="768"/>
      <c r="AK47" s="768"/>
      <c r="AL47" s="768"/>
      <c r="AM47" s="768"/>
      <c r="AN47" s="768"/>
      <c r="AO47" s="768"/>
      <c r="AP47" s="768"/>
      <c r="AQ47" s="768"/>
      <c r="AR47" s="768"/>
      <c r="AS47" s="768"/>
      <c r="AT47" s="768"/>
      <c r="AU47" s="768"/>
      <c r="AV47" s="801"/>
      <c r="AW47" s="776"/>
      <c r="AX47" s="768"/>
      <c r="AY47" s="768"/>
      <c r="AZ47" s="768"/>
      <c r="BA47" s="768"/>
      <c r="BB47" s="768"/>
      <c r="BC47" s="768"/>
      <c r="BD47" s="768"/>
      <c r="BE47" s="768"/>
      <c r="BF47" s="768"/>
      <c r="BG47" s="768"/>
      <c r="BH47" s="768"/>
      <c r="BI47" s="768"/>
      <c r="BJ47" s="801"/>
      <c r="BN47" s="770" t="s">
        <v>120</v>
      </c>
      <c r="BO47" s="771">
        <f aca="true" t="shared" si="6" ref="BO47:BW47">54*BO34</f>
        <v>1134</v>
      </c>
      <c r="BP47" s="771">
        <f t="shared" si="6"/>
        <v>864</v>
      </c>
      <c r="BQ47" s="771">
        <f t="shared" si="6"/>
        <v>1134</v>
      </c>
      <c r="BR47" s="771">
        <f t="shared" si="6"/>
        <v>864</v>
      </c>
      <c r="BS47" s="771">
        <f t="shared" si="6"/>
        <v>1134</v>
      </c>
      <c r="BT47" s="771">
        <f t="shared" si="6"/>
        <v>864</v>
      </c>
      <c r="BU47" s="771">
        <f t="shared" si="6"/>
        <v>918</v>
      </c>
      <c r="BV47" s="771">
        <f t="shared" si="6"/>
        <v>864</v>
      </c>
      <c r="BW47" s="771">
        <f t="shared" si="6"/>
        <v>918</v>
      </c>
      <c r="BX47" s="771">
        <v>0</v>
      </c>
      <c r="BY47" s="771">
        <v>0</v>
      </c>
      <c r="BZ47" s="777" t="s">
        <v>26</v>
      </c>
      <c r="CA47" s="824"/>
      <c r="CB47" s="824"/>
    </row>
    <row r="48" spans="2:62" s="758" customFormat="1" ht="18.75" customHeight="1">
      <c r="B48" s="769"/>
      <c r="C48" s="770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777"/>
      <c r="R48" s="778" t="s">
        <v>26</v>
      </c>
      <c r="S48" s="771"/>
      <c r="T48" s="771"/>
      <c r="U48" s="771"/>
      <c r="V48" s="771"/>
      <c r="W48" s="771"/>
      <c r="X48" s="771"/>
      <c r="Y48" s="771"/>
      <c r="Z48" s="771"/>
      <c r="AA48" s="771"/>
      <c r="AB48" s="771"/>
      <c r="AC48" s="771"/>
      <c r="AD48" s="771"/>
      <c r="AE48" s="771"/>
      <c r="AF48" s="777"/>
      <c r="AG48" s="770"/>
      <c r="AH48" s="771"/>
      <c r="AI48" s="771"/>
      <c r="AJ48" s="771"/>
      <c r="AK48" s="771"/>
      <c r="AL48" s="771"/>
      <c r="AM48" s="771"/>
      <c r="AN48" s="771"/>
      <c r="AO48" s="771"/>
      <c r="AP48" s="771"/>
      <c r="AQ48" s="771"/>
      <c r="AR48" s="771"/>
      <c r="AS48" s="771"/>
      <c r="AT48" s="771"/>
      <c r="AU48" s="771"/>
      <c r="AV48" s="777"/>
      <c r="AW48" s="778"/>
      <c r="AX48" s="771"/>
      <c r="AY48" s="771"/>
      <c r="AZ48" s="771"/>
      <c r="BA48" s="771"/>
      <c r="BB48" s="771"/>
      <c r="BC48" s="771"/>
      <c r="BD48" s="771"/>
      <c r="BE48" s="771"/>
      <c r="BF48" s="771"/>
      <c r="BG48" s="771"/>
      <c r="BH48" s="771"/>
      <c r="BI48" s="771"/>
      <c r="BJ48" s="777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5">
    <mergeCell ref="B1:L1"/>
    <mergeCell ref="AM1:BI1"/>
    <mergeCell ref="B2:L2"/>
    <mergeCell ref="A3:M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R27"/>
    <mergeCell ref="AS27:AX27"/>
    <mergeCell ref="AY27:BJ27"/>
    <mergeCell ref="AM28:AR28"/>
    <mergeCell ref="AS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K28:AL33"/>
    <mergeCell ref="AW28:AX33"/>
    <mergeCell ref="AM29:AN33"/>
    <mergeCell ref="AO29:AP33"/>
    <mergeCell ref="AQ29:AR33"/>
    <mergeCell ref="AS29:AT33"/>
    <mergeCell ref="AU29:AV33"/>
    <mergeCell ref="C41:Q42"/>
    <mergeCell ref="AM2:BJ3"/>
    <mergeCell ref="N6:AH7"/>
    <mergeCell ref="AF29:AG32"/>
    <mergeCell ref="AH29:AI32"/>
    <mergeCell ref="AF27:AJ28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workbookViewId="0" topLeftCell="B1">
      <selection activeCell="W9" sqref="W9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3.75390625" style="160" customWidth="1"/>
    <col min="63" max="63" width="5.625" style="160" customWidth="1"/>
    <col min="64" max="64" width="5.125" style="158" hidden="1" customWidth="1"/>
    <col min="65" max="65" width="7.125" style="158" hidden="1" customWidth="1"/>
    <col min="66" max="78" width="5.375" style="158" hidden="1" customWidth="1"/>
    <col min="79" max="79" width="0.2421875" style="160" hidden="1" customWidth="1"/>
    <col min="80" max="82" width="6.25390625" style="160" hidden="1" customWidth="1"/>
    <col min="83" max="83" width="8.875" style="160" hidden="1" customWidth="1"/>
    <col min="84" max="16384" width="8.875" style="160" customWidth="1"/>
  </cols>
  <sheetData>
    <row r="1" spans="1:62" ht="15">
      <c r="A1" s="160">
        <v>1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AI4" s="159"/>
      <c r="AU4" s="159" t="s">
        <v>26</v>
      </c>
    </row>
    <row r="5" spans="2:63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4:63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3:63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5:63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2:63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2" ht="30" customHeight="1">
      <c r="A13" s="160">
        <v>2</v>
      </c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4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1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1:62" ht="12">
      <c r="A17" s="160">
        <v>3</v>
      </c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6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  <c r="BN19" s="158">
        <f>19*54</f>
        <v>1026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8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  <c r="BN23" s="158">
        <f>130*54</f>
        <v>7020</v>
      </c>
      <c r="BP23" s="158">
        <f>161*54</f>
        <v>8694</v>
      </c>
    </row>
    <row r="24" ht="7.5" customHeight="1"/>
    <row r="25" spans="2:99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  <c r="BK25" s="160"/>
      <c r="BL25" s="158"/>
      <c r="BM25" s="158"/>
      <c r="BN25" s="159"/>
      <c r="BO25" s="159"/>
      <c r="BP25" s="159"/>
      <c r="BQ25" s="159"/>
      <c r="BR25" s="159"/>
      <c r="BS25" s="160"/>
      <c r="BT25" s="160"/>
      <c r="BU25" s="158"/>
      <c r="BV25" s="156" t="s">
        <v>80</v>
      </c>
      <c r="BW25" s="156"/>
      <c r="BX25" s="156"/>
      <c r="BY25" s="156"/>
      <c r="BZ25" s="156"/>
      <c r="CA25" s="156"/>
      <c r="CB25" s="159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60"/>
      <c r="CP25" s="160"/>
      <c r="CQ25" s="160"/>
      <c r="CR25" s="160"/>
      <c r="CS25" s="160"/>
      <c r="CT25" s="160"/>
      <c r="CU25" s="160"/>
    </row>
    <row r="26" spans="2:77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S26" s="156"/>
      <c r="BT26" s="156"/>
      <c r="BU26" s="156"/>
      <c r="BV26" s="156"/>
      <c r="BW26" s="156"/>
      <c r="BX26" s="156"/>
      <c r="BY26" s="156"/>
    </row>
    <row r="27" spans="2:77" ht="18" customHeight="1">
      <c r="B27" s="168" t="s">
        <v>157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79" t="s">
        <v>158</v>
      </c>
      <c r="AG27" s="782"/>
      <c r="AH27" s="782"/>
      <c r="AI27" s="782"/>
      <c r="AJ27" s="783"/>
      <c r="AK27" s="784" t="s">
        <v>159</v>
      </c>
      <c r="AL27" s="244"/>
      <c r="AM27" s="244"/>
      <c r="AN27" s="244"/>
      <c r="AO27" s="244"/>
      <c r="AP27" s="244"/>
      <c r="AQ27" s="244"/>
      <c r="AR27" s="244"/>
      <c r="AS27" s="796"/>
      <c r="AT27" s="796"/>
      <c r="AU27" s="796"/>
      <c r="AV27" s="796"/>
      <c r="AW27" s="796"/>
      <c r="AX27" s="802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2:80" ht="12.75" customHeight="1">
      <c r="B28" s="17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80"/>
      <c r="AG28" s="785"/>
      <c r="AH28" s="785"/>
      <c r="AI28" s="785"/>
      <c r="AJ28" s="786"/>
      <c r="AK28" s="291" t="s">
        <v>161</v>
      </c>
      <c r="AL28" s="292"/>
      <c r="AM28" s="787" t="s">
        <v>162</v>
      </c>
      <c r="AN28" s="788"/>
      <c r="AO28" s="788"/>
      <c r="AP28" s="788"/>
      <c r="AQ28" s="788"/>
      <c r="AR28" s="788"/>
      <c r="AS28" s="797"/>
      <c r="AT28" s="797"/>
      <c r="AU28" s="797"/>
      <c r="AV28" s="798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  <c r="BK28" s="158"/>
      <c r="BN28" s="809"/>
      <c r="BO28" s="810"/>
      <c r="BP28" s="810"/>
      <c r="BQ28" s="810"/>
      <c r="BR28" s="810"/>
      <c r="BS28" s="810"/>
      <c r="BT28" s="810"/>
      <c r="BU28" s="810"/>
      <c r="BV28" s="810"/>
      <c r="BW28" s="810"/>
      <c r="BX28" s="810"/>
      <c r="BY28" s="810"/>
      <c r="BZ28" s="818"/>
      <c r="CA28" s="247"/>
      <c r="CB28" s="159"/>
    </row>
    <row r="29" spans="1:80" ht="18" customHeight="1">
      <c r="A29" s="160">
        <v>5</v>
      </c>
      <c r="B29" s="17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  <c r="BK29" s="158"/>
      <c r="BL29" s="160"/>
      <c r="BN29" s="811"/>
      <c r="BO29" s="383">
        <v>1</v>
      </c>
      <c r="BP29" s="383">
        <v>2</v>
      </c>
      <c r="BQ29" s="383">
        <v>3</v>
      </c>
      <c r="BR29" s="383">
        <v>4</v>
      </c>
      <c r="BS29" s="383">
        <v>5</v>
      </c>
      <c r="BT29" s="383">
        <v>6</v>
      </c>
      <c r="BU29" s="383">
        <v>7</v>
      </c>
      <c r="BV29" s="383">
        <v>8</v>
      </c>
      <c r="BW29" s="383">
        <v>9</v>
      </c>
      <c r="BX29" s="383">
        <v>10</v>
      </c>
      <c r="BY29" s="383">
        <v>11</v>
      </c>
      <c r="BZ29" s="819">
        <v>12</v>
      </c>
      <c r="CA29" s="820"/>
      <c r="CB29" s="820"/>
    </row>
    <row r="30" spans="2:80" ht="18" customHeight="1">
      <c r="B30" s="172"/>
      <c r="C30" s="201" t="s">
        <v>26</v>
      </c>
      <c r="D30" s="201"/>
      <c r="E30" s="201"/>
      <c r="F30" s="201" t="s">
        <v>178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  <c r="BK30" s="158"/>
      <c r="BL30" s="160"/>
      <c r="BN30" s="811"/>
      <c r="BO30" s="383" t="s">
        <v>106</v>
      </c>
      <c r="BP30" s="383" t="s">
        <v>106</v>
      </c>
      <c r="BQ30" s="383" t="s">
        <v>106</v>
      </c>
      <c r="BR30" s="383" t="s">
        <v>106</v>
      </c>
      <c r="BS30" s="383" t="s">
        <v>106</v>
      </c>
      <c r="BT30" s="383" t="s">
        <v>106</v>
      </c>
      <c r="BU30" s="383" t="s">
        <v>106</v>
      </c>
      <c r="BV30" s="383" t="s">
        <v>106</v>
      </c>
      <c r="BW30" s="383" t="s">
        <v>106</v>
      </c>
      <c r="BX30" s="383" t="s">
        <v>106</v>
      </c>
      <c r="BY30" s="383" t="s">
        <v>106</v>
      </c>
      <c r="BZ30" s="819" t="s">
        <v>106</v>
      </c>
      <c r="CA30" s="820"/>
      <c r="CB30" s="820"/>
    </row>
    <row r="31" spans="2:80" ht="18" customHeight="1">
      <c r="B31" s="172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  <c r="BK31" s="158"/>
      <c r="BL31" s="160"/>
      <c r="BN31" s="811"/>
      <c r="BO31" s="383" t="s">
        <v>107</v>
      </c>
      <c r="BP31" s="383" t="s">
        <v>107</v>
      </c>
      <c r="BQ31" s="383" t="s">
        <v>107</v>
      </c>
      <c r="BR31" s="383" t="s">
        <v>107</v>
      </c>
      <c r="BS31" s="383" t="s">
        <v>107</v>
      </c>
      <c r="BT31" s="383" t="s">
        <v>107</v>
      </c>
      <c r="BU31" s="383" t="s">
        <v>107</v>
      </c>
      <c r="BV31" s="383" t="s">
        <v>107</v>
      </c>
      <c r="BW31" s="383" t="s">
        <v>107</v>
      </c>
      <c r="BX31" s="383" t="s">
        <v>107</v>
      </c>
      <c r="BY31" s="383" t="s">
        <v>107</v>
      </c>
      <c r="BZ31" s="819" t="s">
        <v>107</v>
      </c>
      <c r="CA31" s="820"/>
      <c r="CB31" s="820"/>
    </row>
    <row r="32" spans="2:80" ht="18" customHeight="1">
      <c r="B32" s="17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  <c r="BK32" s="158"/>
      <c r="BL32" s="160"/>
      <c r="BN32" s="811"/>
      <c r="BO32" s="383">
        <v>18</v>
      </c>
      <c r="BP32" s="383">
        <v>12</v>
      </c>
      <c r="BQ32" s="383">
        <v>18</v>
      </c>
      <c r="BR32" s="383">
        <v>12</v>
      </c>
      <c r="BS32" s="383">
        <v>18</v>
      </c>
      <c r="BT32" s="383">
        <v>12</v>
      </c>
      <c r="BU32" s="383">
        <v>14</v>
      </c>
      <c r="BV32" s="383">
        <v>12</v>
      </c>
      <c r="BW32" s="383">
        <v>14</v>
      </c>
      <c r="BX32" s="383">
        <v>12</v>
      </c>
      <c r="BY32" s="383" t="s">
        <v>26</v>
      </c>
      <c r="BZ32" s="819" t="s">
        <v>26</v>
      </c>
      <c r="CA32" s="820"/>
      <c r="CB32" s="820"/>
    </row>
    <row r="33" spans="2:80" ht="0.75" customHeight="1" hidden="1">
      <c r="B33" s="172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  <c r="BK33" s="158"/>
      <c r="BL33" s="160"/>
      <c r="BN33" s="811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2"/>
      <c r="BZ33" s="321"/>
      <c r="CA33" s="247"/>
      <c r="CB33" s="159"/>
    </row>
    <row r="34" spans="2:86" s="156" customFormat="1" ht="15.75" customHeight="1">
      <c r="B34" s="202">
        <v>1</v>
      </c>
      <c r="C34" s="759" t="s">
        <v>26</v>
      </c>
      <c r="D34" s="759"/>
      <c r="E34" s="759"/>
      <c r="F34" s="759">
        <v>2</v>
      </c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759"/>
      <c r="AF34" s="781">
        <v>3</v>
      </c>
      <c r="AG34" s="391"/>
      <c r="AH34" s="759">
        <v>4</v>
      </c>
      <c r="AI34" s="759"/>
      <c r="AJ34" s="789">
        <v>5</v>
      </c>
      <c r="AK34" s="781">
        <v>6</v>
      </c>
      <c r="AL34" s="391"/>
      <c r="AM34" s="759">
        <v>7</v>
      </c>
      <c r="AN34" s="391"/>
      <c r="AO34" s="759">
        <v>8</v>
      </c>
      <c r="AP34" s="391"/>
      <c r="AQ34" s="759">
        <v>9</v>
      </c>
      <c r="AR34" s="391"/>
      <c r="AS34" s="759">
        <v>10</v>
      </c>
      <c r="AT34" s="391"/>
      <c r="AU34" s="759">
        <v>11</v>
      </c>
      <c r="AV34" s="391"/>
      <c r="AW34" s="759">
        <v>12</v>
      </c>
      <c r="AX34" s="759"/>
      <c r="AY34" s="389">
        <v>13</v>
      </c>
      <c r="AZ34" s="390">
        <v>14</v>
      </c>
      <c r="BA34" s="390">
        <v>15</v>
      </c>
      <c r="BB34" s="390">
        <v>16</v>
      </c>
      <c r="BC34" s="390">
        <v>17</v>
      </c>
      <c r="BD34" s="390">
        <v>18</v>
      </c>
      <c r="BE34" s="390">
        <v>19</v>
      </c>
      <c r="BF34" s="390">
        <v>20</v>
      </c>
      <c r="BG34" s="390">
        <v>21</v>
      </c>
      <c r="BH34" s="806">
        <v>22</v>
      </c>
      <c r="BI34" s="806">
        <v>23</v>
      </c>
      <c r="BJ34" s="807">
        <v>24</v>
      </c>
      <c r="BK34" s="158"/>
      <c r="BL34" s="160"/>
      <c r="BN34" s="373"/>
      <c r="BO34" s="175">
        <v>21</v>
      </c>
      <c r="BP34" s="175">
        <v>16</v>
      </c>
      <c r="BQ34" s="175">
        <v>21</v>
      </c>
      <c r="BR34" s="175">
        <v>16</v>
      </c>
      <c r="BS34" s="175">
        <v>21</v>
      </c>
      <c r="BT34" s="175">
        <v>16</v>
      </c>
      <c r="BU34" s="175">
        <v>17</v>
      </c>
      <c r="BV34" s="175">
        <v>16</v>
      </c>
      <c r="BW34" s="175">
        <v>17</v>
      </c>
      <c r="BX34" s="175">
        <v>12</v>
      </c>
      <c r="BY34" s="175" t="s">
        <v>26</v>
      </c>
      <c r="BZ34" s="366" t="s">
        <v>26</v>
      </c>
      <c r="CA34" s="167"/>
      <c r="CB34" s="167"/>
      <c r="CC34" s="160"/>
      <c r="CD34" s="160"/>
      <c r="CE34" s="160"/>
      <c r="CF34" s="160"/>
      <c r="CG34" s="160"/>
      <c r="CH34" s="160"/>
    </row>
    <row r="35" spans="2:80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  <c r="BK35" s="158"/>
      <c r="BL35" s="160"/>
      <c r="BN35" s="811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2"/>
      <c r="BZ35" s="321"/>
      <c r="CA35" s="247"/>
      <c r="CB35" s="159"/>
    </row>
    <row r="36" spans="1:80" s="157" customFormat="1" ht="12" customHeight="1">
      <c r="A36" s="157">
        <v>6</v>
      </c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69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  <c r="BK36" s="286"/>
      <c r="BM36" s="286"/>
      <c r="BN36" s="395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438"/>
      <c r="CA36" s="821"/>
      <c r="CB36" s="822"/>
    </row>
    <row r="37" spans="1:82" s="158" customFormat="1" ht="12.75">
      <c r="A37" s="158">
        <v>7</v>
      </c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69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  <c r="BL37" s="158">
        <f>18*SUM(AY37,BA37,BC37)+14*SUM(BE37,BG37)+12*SUM(AZ37,BB37,BD37,BF37)</f>
        <v>0</v>
      </c>
      <c r="BN37" s="811">
        <f>SUM(BO37:BZ37)</f>
        <v>30</v>
      </c>
      <c r="BO37" s="432">
        <v>15</v>
      </c>
      <c r="BP37" s="432">
        <v>15</v>
      </c>
      <c r="BQ37" s="432"/>
      <c r="BR37" s="432"/>
      <c r="BS37" s="432"/>
      <c r="BT37" s="432"/>
      <c r="BU37" s="432" t="s">
        <v>26</v>
      </c>
      <c r="BV37" s="432" t="s">
        <v>26</v>
      </c>
      <c r="BW37" s="432" t="s">
        <v>26</v>
      </c>
      <c r="BX37" s="432"/>
      <c r="BY37" s="432"/>
      <c r="BZ37" s="321"/>
      <c r="CA37" s="247"/>
      <c r="CB37" s="247">
        <f>CD37-CC37</f>
        <v>18</v>
      </c>
      <c r="CC37" s="158">
        <v>36</v>
      </c>
      <c r="CD37" s="158">
        <v>54</v>
      </c>
    </row>
    <row r="38" spans="2:82" s="158" customFormat="1" ht="12.75">
      <c r="B38" s="216"/>
      <c r="C38" s="760"/>
      <c r="D38" s="276"/>
      <c r="E38" s="276"/>
      <c r="F38" s="761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  <c r="BL38" s="158">
        <f>18*SUM(AY38,BA38,BC38)+14*SUM(BE38,BG38)+12*SUM(AZ38,BB38,BD38,BF38)</f>
        <v>0</v>
      </c>
      <c r="BN38" s="812">
        <f>SUM(BO38:BZ38)</f>
        <v>0</v>
      </c>
      <c r="BO38" s="813"/>
      <c r="BP38" s="813"/>
      <c r="BQ38" s="813"/>
      <c r="BR38" s="813"/>
      <c r="BS38" s="813"/>
      <c r="BT38" s="813"/>
      <c r="BU38" s="813"/>
      <c r="BV38" s="813"/>
      <c r="BW38" s="813"/>
      <c r="BX38" s="813"/>
      <c r="BY38" s="813"/>
      <c r="BZ38" s="326"/>
      <c r="CA38" s="247"/>
      <c r="CB38" s="247">
        <f>CD38-CC38</f>
        <v>340</v>
      </c>
      <c r="CD38" s="158">
        <v>340</v>
      </c>
    </row>
    <row r="39" spans="2:85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  <c r="BK39" s="248"/>
      <c r="BL39" s="248"/>
      <c r="BM39" s="248"/>
      <c r="BN39" s="248"/>
      <c r="BO39" s="248"/>
      <c r="BP39" s="248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0" s="158" customFormat="1" ht="12">
      <c r="A40" s="158">
        <v>11</v>
      </c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  <c r="BL40" s="158">
        <f>18*SUM(AY40,BA40,BC40)+14*SUM(BE40,BG40)+12*SUM(AZ40,BB40,BD40,BF40)</f>
        <v>0</v>
      </c>
      <c r="BN40" s="814"/>
      <c r="BO40" s="815"/>
      <c r="BP40" s="815"/>
      <c r="BQ40" s="815"/>
      <c r="BR40" s="815"/>
      <c r="BS40" s="815"/>
      <c r="BT40" s="815"/>
      <c r="BU40" s="815"/>
      <c r="BV40" s="815"/>
      <c r="BW40" s="815"/>
      <c r="BX40" s="815"/>
      <c r="BY40" s="815"/>
      <c r="BZ40" s="823"/>
      <c r="CA40" s="247"/>
      <c r="CB40" s="247"/>
    </row>
    <row r="41" spans="1:80" ht="12.75">
      <c r="A41" s="160">
        <v>12</v>
      </c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790">
        <f>SUM(AM41,AW41)</f>
        <v>0</v>
      </c>
      <c r="AL41" s="791"/>
      <c r="AM41" s="792">
        <f>SUM(AO41:AV41)</f>
        <v>0</v>
      </c>
      <c r="AN41" s="793"/>
      <c r="AO41" s="792"/>
      <c r="AP41" s="793"/>
      <c r="AQ41" s="792"/>
      <c r="AR41" s="793"/>
      <c r="AS41" s="792"/>
      <c r="AT41" s="793"/>
      <c r="AU41" s="792"/>
      <c r="AV41" s="793"/>
      <c r="AW41" s="792"/>
      <c r="AX41" s="803"/>
      <c r="AY41" s="804">
        <f aca="true" t="shared" si="3" ref="AY41:BJ41">AY40</f>
        <v>0</v>
      </c>
      <c r="AZ41" s="805">
        <f t="shared" si="3"/>
        <v>0</v>
      </c>
      <c r="BA41" s="805">
        <f t="shared" si="3"/>
        <v>0</v>
      </c>
      <c r="BB41" s="805">
        <f t="shared" si="3"/>
        <v>0</v>
      </c>
      <c r="BC41" s="805">
        <f t="shared" si="3"/>
        <v>0</v>
      </c>
      <c r="BD41" s="805">
        <f t="shared" si="3"/>
        <v>0</v>
      </c>
      <c r="BE41" s="805">
        <f t="shared" si="3"/>
        <v>0</v>
      </c>
      <c r="BF41" s="805">
        <f t="shared" si="3"/>
        <v>0</v>
      </c>
      <c r="BG41" s="805">
        <f t="shared" si="3"/>
        <v>0</v>
      </c>
      <c r="BH41" s="805">
        <f t="shared" si="3"/>
        <v>0</v>
      </c>
      <c r="BI41" s="805">
        <f t="shared" si="3"/>
        <v>0</v>
      </c>
      <c r="BJ41" s="808">
        <f t="shared" si="3"/>
        <v>0</v>
      </c>
      <c r="BK41" s="158"/>
      <c r="BL41" s="158">
        <f>18*SUM(AY41,BA41,BC41)+14*SUM(BE41,BG41)+12*SUM(AZ41,BB41,BD41,BF41)</f>
        <v>0</v>
      </c>
      <c r="BN41" s="812"/>
      <c r="BO41" s="813"/>
      <c r="BP41" s="813"/>
      <c r="BQ41" s="813"/>
      <c r="BR41" s="813"/>
      <c r="BS41" s="813"/>
      <c r="BT41" s="813"/>
      <c r="BU41" s="813"/>
      <c r="BV41" s="813"/>
      <c r="BW41" s="813"/>
      <c r="BX41" s="813"/>
      <c r="BY41" s="813"/>
      <c r="BZ41" s="326"/>
      <c r="CA41" s="247"/>
      <c r="CB41" s="159"/>
    </row>
    <row r="42" spans="1:80" ht="12">
      <c r="A42" s="160">
        <v>13</v>
      </c>
      <c r="B42" s="226"/>
      <c r="C42" s="229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7" t="s">
        <v>183</v>
      </c>
      <c r="S42" s="167"/>
      <c r="T42" s="167"/>
      <c r="U42" s="167"/>
      <c r="V42" s="167"/>
      <c r="W42" s="167"/>
      <c r="X42" s="167"/>
      <c r="Y42" s="167"/>
      <c r="Z42" s="167"/>
      <c r="AB42" s="280"/>
      <c r="AC42" s="280"/>
      <c r="AD42" s="280"/>
      <c r="AE42" s="280"/>
      <c r="AF42" s="280"/>
      <c r="AG42" s="280"/>
      <c r="AH42" s="280"/>
      <c r="AI42" s="280"/>
      <c r="AJ42" s="280"/>
      <c r="AK42" s="346">
        <f>SUM(AY42:BJ42)</f>
        <v>0</v>
      </c>
      <c r="AL42" s="347"/>
      <c r="AM42" s="200"/>
      <c r="AN42" s="201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411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46"/>
      <c r="BK42" s="158"/>
      <c r="BL42" s="160" t="s">
        <v>26</v>
      </c>
      <c r="BN42" s="809" t="s">
        <v>112</v>
      </c>
      <c r="BO42" s="810">
        <f aca="true" t="shared" si="4" ref="BO42:BZ42">SUM(BV38:BV39)</f>
        <v>0</v>
      </c>
      <c r="BP42" s="810">
        <f t="shared" si="4"/>
        <v>0</v>
      </c>
      <c r="BQ42" s="810">
        <f t="shared" si="4"/>
        <v>0</v>
      </c>
      <c r="BR42" s="810">
        <f t="shared" si="4"/>
        <v>0</v>
      </c>
      <c r="BS42" s="810">
        <f t="shared" si="4"/>
        <v>0</v>
      </c>
      <c r="BT42" s="810">
        <f t="shared" si="4"/>
        <v>0</v>
      </c>
      <c r="BU42" s="810">
        <f t="shared" si="4"/>
        <v>340</v>
      </c>
      <c r="BV42" s="810">
        <f t="shared" si="4"/>
        <v>0</v>
      </c>
      <c r="BW42" s="810">
        <f t="shared" si="4"/>
        <v>340</v>
      </c>
      <c r="BX42" s="810">
        <f t="shared" si="4"/>
        <v>0</v>
      </c>
      <c r="BY42" s="810">
        <f t="shared" si="4"/>
        <v>0</v>
      </c>
      <c r="BZ42" s="818">
        <f t="shared" si="4"/>
        <v>0</v>
      </c>
      <c r="CA42" s="247"/>
      <c r="CB42" s="159"/>
    </row>
    <row r="43" spans="1:80" ht="12">
      <c r="A43" s="160">
        <v>14</v>
      </c>
      <c r="B43" s="22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49" t="s">
        <v>184</v>
      </c>
      <c r="S43" s="167"/>
      <c r="T43" s="167"/>
      <c r="U43" s="167"/>
      <c r="V43" s="247"/>
      <c r="W43" s="167"/>
      <c r="X43" s="167"/>
      <c r="Y43" s="167"/>
      <c r="Z43" s="167"/>
      <c r="AB43" s="281"/>
      <c r="AC43" s="281"/>
      <c r="AD43" s="281"/>
      <c r="AE43" s="281"/>
      <c r="AF43" s="281"/>
      <c r="AG43" s="281"/>
      <c r="AH43" s="281"/>
      <c r="AI43" s="281"/>
      <c r="AJ43" s="281"/>
      <c r="AK43" s="346">
        <f>SUM(AY43:BJ43)</f>
        <v>0</v>
      </c>
      <c r="AL43" s="347"/>
      <c r="AM43" s="200"/>
      <c r="AN43" s="247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87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434"/>
      <c r="BK43" s="158"/>
      <c r="BL43" s="160"/>
      <c r="BN43" s="811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2"/>
      <c r="BZ43" s="321"/>
      <c r="CA43" s="247"/>
      <c r="CB43" s="159"/>
    </row>
    <row r="44" spans="1:80" ht="12.75">
      <c r="A44" s="160">
        <v>15</v>
      </c>
      <c r="B44" s="22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9" t="s">
        <v>185</v>
      </c>
      <c r="S44" s="167"/>
      <c r="T44" s="167"/>
      <c r="U44" s="167"/>
      <c r="V44" s="247"/>
      <c r="W44" s="167"/>
      <c r="X44" s="167"/>
      <c r="Y44" s="167"/>
      <c r="Z44" s="167"/>
      <c r="AB44" s="281"/>
      <c r="AC44" s="281"/>
      <c r="AD44" s="281"/>
      <c r="AE44" s="281"/>
      <c r="AF44" s="281"/>
      <c r="AG44" s="281"/>
      <c r="AH44" s="281"/>
      <c r="AI44" s="281"/>
      <c r="AJ44" s="281"/>
      <c r="AK44" s="346">
        <f>SUM(AY44:BJ44)</f>
        <v>0</v>
      </c>
      <c r="AL44" s="347"/>
      <c r="AM44" s="794"/>
      <c r="AN44" s="795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415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447"/>
      <c r="BK44" s="158"/>
      <c r="BL44" s="160"/>
      <c r="BN44" s="811" t="s">
        <v>115</v>
      </c>
      <c r="BO44" s="432">
        <f aca="true" t="shared" si="5" ref="BO44:BX44">AY40*BO32</f>
        <v>0</v>
      </c>
      <c r="BP44" s="432">
        <f t="shared" si="5"/>
        <v>0</v>
      </c>
      <c r="BQ44" s="432">
        <f t="shared" si="5"/>
        <v>0</v>
      </c>
      <c r="BR44" s="432">
        <f t="shared" si="5"/>
        <v>0</v>
      </c>
      <c r="BS44" s="432">
        <f t="shared" si="5"/>
        <v>0</v>
      </c>
      <c r="BT44" s="432">
        <f t="shared" si="5"/>
        <v>0</v>
      </c>
      <c r="BU44" s="432">
        <f t="shared" si="5"/>
        <v>0</v>
      </c>
      <c r="BV44" s="432">
        <f t="shared" si="5"/>
        <v>0</v>
      </c>
      <c r="BW44" s="432">
        <f t="shared" si="5"/>
        <v>0</v>
      </c>
      <c r="BX44" s="432">
        <f t="shared" si="5"/>
        <v>0</v>
      </c>
      <c r="BY44" s="432" t="s">
        <v>26</v>
      </c>
      <c r="BZ44" s="432" t="s">
        <v>26</v>
      </c>
      <c r="CA44" s="247"/>
      <c r="CB44" s="159"/>
    </row>
    <row r="45" spans="2:80" s="758" customFormat="1" ht="30.75" customHeight="1">
      <c r="B45" s="762"/>
      <c r="C45" s="763" t="s">
        <v>186</v>
      </c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72"/>
      <c r="P45" s="773" t="s">
        <v>187</v>
      </c>
      <c r="Q45" s="775" t="s">
        <v>188</v>
      </c>
      <c r="R45" s="224" t="s">
        <v>189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74"/>
      <c r="AE45" s="773" t="s">
        <v>106</v>
      </c>
      <c r="AF45" s="775" t="s">
        <v>107</v>
      </c>
      <c r="AG45" s="763" t="s">
        <v>190</v>
      </c>
      <c r="AH45" s="764"/>
      <c r="AI45" s="764"/>
      <c r="AJ45" s="764"/>
      <c r="AK45" s="764"/>
      <c r="AL45" s="764"/>
      <c r="AM45" s="764"/>
      <c r="AN45" s="764"/>
      <c r="AO45" s="764"/>
      <c r="AP45" s="764"/>
      <c r="AQ45" s="764"/>
      <c r="AR45" s="764"/>
      <c r="AS45" s="764"/>
      <c r="AT45" s="764"/>
      <c r="AU45" s="764"/>
      <c r="AV45" s="799"/>
      <c r="AW45" s="224" t="s">
        <v>191</v>
      </c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800"/>
      <c r="BN45" s="767"/>
      <c r="BO45" s="768"/>
      <c r="BP45" s="768"/>
      <c r="BQ45" s="768"/>
      <c r="BR45" s="768"/>
      <c r="BS45" s="768"/>
      <c r="BT45" s="768"/>
      <c r="BU45" s="768"/>
      <c r="BV45" s="768"/>
      <c r="BW45" s="768"/>
      <c r="BX45" s="768"/>
      <c r="BY45" s="768"/>
      <c r="BZ45" s="801"/>
      <c r="CA45" s="824"/>
      <c r="CB45" s="824"/>
    </row>
    <row r="46" spans="2:80" s="758" customFormat="1" ht="7.5" customHeight="1">
      <c r="B46" s="765"/>
      <c r="C46" s="22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774"/>
      <c r="P46" s="773"/>
      <c r="Q46" s="775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74"/>
      <c r="AE46" s="773"/>
      <c r="AF46" s="775"/>
      <c r="AG46" s="224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800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800"/>
      <c r="BN46" s="816"/>
      <c r="BO46" s="817"/>
      <c r="BP46" s="817"/>
      <c r="BQ46" s="817"/>
      <c r="BR46" s="817"/>
      <c r="BS46" s="817"/>
      <c r="BT46" s="817"/>
      <c r="BU46" s="817"/>
      <c r="BV46" s="817"/>
      <c r="BW46" s="817"/>
      <c r="BX46" s="817"/>
      <c r="BY46" s="817"/>
      <c r="BZ46" s="825"/>
      <c r="CA46" s="824"/>
      <c r="CB46" s="824"/>
    </row>
    <row r="47" spans="2:80" s="758" customFormat="1" ht="18" customHeight="1">
      <c r="B47" s="766"/>
      <c r="C47" s="767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188"/>
      <c r="Q47" s="434"/>
      <c r="R47" s="776"/>
      <c r="S47" s="768"/>
      <c r="T47" s="768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188"/>
      <c r="AF47" s="434"/>
      <c r="AG47" s="767"/>
      <c r="AH47" s="768"/>
      <c r="AI47" s="768"/>
      <c r="AJ47" s="768"/>
      <c r="AK47" s="768"/>
      <c r="AL47" s="768"/>
      <c r="AM47" s="768"/>
      <c r="AN47" s="768"/>
      <c r="AO47" s="768"/>
      <c r="AP47" s="768"/>
      <c r="AQ47" s="768"/>
      <c r="AR47" s="768"/>
      <c r="AS47" s="768"/>
      <c r="AT47" s="768"/>
      <c r="AU47" s="768"/>
      <c r="AV47" s="801"/>
      <c r="AW47" s="776"/>
      <c r="AX47" s="768"/>
      <c r="AY47" s="768"/>
      <c r="AZ47" s="768"/>
      <c r="BA47" s="768"/>
      <c r="BB47" s="768"/>
      <c r="BC47" s="768"/>
      <c r="BD47" s="768"/>
      <c r="BE47" s="768"/>
      <c r="BF47" s="768"/>
      <c r="BG47" s="768"/>
      <c r="BH47" s="768"/>
      <c r="BI47" s="768"/>
      <c r="BJ47" s="801"/>
      <c r="BN47" s="770" t="s">
        <v>120</v>
      </c>
      <c r="BO47" s="771">
        <f aca="true" t="shared" si="6" ref="BO47:BW47">54*BO34</f>
        <v>1134</v>
      </c>
      <c r="BP47" s="771">
        <f t="shared" si="6"/>
        <v>864</v>
      </c>
      <c r="BQ47" s="771">
        <f t="shared" si="6"/>
        <v>1134</v>
      </c>
      <c r="BR47" s="771">
        <f t="shared" si="6"/>
        <v>864</v>
      </c>
      <c r="BS47" s="771">
        <f t="shared" si="6"/>
        <v>1134</v>
      </c>
      <c r="BT47" s="771">
        <f t="shared" si="6"/>
        <v>864</v>
      </c>
      <c r="BU47" s="771">
        <f t="shared" si="6"/>
        <v>918</v>
      </c>
      <c r="BV47" s="771">
        <f t="shared" si="6"/>
        <v>864</v>
      </c>
      <c r="BW47" s="771">
        <f t="shared" si="6"/>
        <v>918</v>
      </c>
      <c r="BX47" s="771">
        <v>0</v>
      </c>
      <c r="BY47" s="771">
        <v>0</v>
      </c>
      <c r="BZ47" s="777" t="s">
        <v>26</v>
      </c>
      <c r="CA47" s="824"/>
      <c r="CB47" s="824"/>
    </row>
    <row r="48" spans="2:62" s="758" customFormat="1" ht="18.75" customHeight="1">
      <c r="B48" s="769"/>
      <c r="C48" s="770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777"/>
      <c r="R48" s="778" t="s">
        <v>26</v>
      </c>
      <c r="S48" s="771"/>
      <c r="T48" s="771"/>
      <c r="U48" s="771"/>
      <c r="V48" s="771"/>
      <c r="W48" s="771"/>
      <c r="X48" s="771"/>
      <c r="Y48" s="771"/>
      <c r="Z48" s="771"/>
      <c r="AA48" s="771"/>
      <c r="AB48" s="771"/>
      <c r="AC48" s="771"/>
      <c r="AD48" s="771"/>
      <c r="AE48" s="771"/>
      <c r="AF48" s="777"/>
      <c r="AG48" s="770"/>
      <c r="AH48" s="771"/>
      <c r="AI48" s="771"/>
      <c r="AJ48" s="771"/>
      <c r="AK48" s="771"/>
      <c r="AL48" s="771"/>
      <c r="AM48" s="771"/>
      <c r="AN48" s="771"/>
      <c r="AO48" s="771"/>
      <c r="AP48" s="771"/>
      <c r="AQ48" s="771"/>
      <c r="AR48" s="771"/>
      <c r="AS48" s="771"/>
      <c r="AT48" s="771"/>
      <c r="AU48" s="771"/>
      <c r="AV48" s="777"/>
      <c r="AW48" s="778"/>
      <c r="AX48" s="771"/>
      <c r="AY48" s="771"/>
      <c r="AZ48" s="771"/>
      <c r="BA48" s="771"/>
      <c r="BB48" s="771"/>
      <c r="BC48" s="771"/>
      <c r="BD48" s="771"/>
      <c r="BE48" s="771"/>
      <c r="BF48" s="771"/>
      <c r="BG48" s="771"/>
      <c r="BH48" s="771"/>
      <c r="BI48" s="771"/>
      <c r="BJ48" s="777"/>
    </row>
    <row r="49" spans="55:63" ht="12"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55:94" ht="12">
      <c r="BC50" s="158"/>
      <c r="BD50" s="158"/>
      <c r="BE50" s="158"/>
      <c r="BF50" s="158"/>
      <c r="BG50" s="158"/>
      <c r="BH50" s="158"/>
      <c r="BI50" s="158"/>
      <c r="BJ50" s="158"/>
      <c r="BK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</row>
    <row r="51" spans="55:94" ht="12">
      <c r="BC51" s="158"/>
      <c r="BD51" s="158"/>
      <c r="BE51" s="158"/>
      <c r="BF51" s="158"/>
      <c r="BG51" s="158"/>
      <c r="BH51" s="158"/>
      <c r="BI51" s="158"/>
      <c r="BJ51" s="158"/>
      <c r="BK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</row>
    <row r="52" spans="55:94" ht="12">
      <c r="BC52" s="158"/>
      <c r="BD52" s="158"/>
      <c r="BE52" s="158"/>
      <c r="BF52" s="158"/>
      <c r="BG52" s="158"/>
      <c r="BH52" s="158"/>
      <c r="BI52" s="158"/>
      <c r="BJ52" s="158"/>
      <c r="BK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</row>
    <row r="53" spans="55:94" ht="12">
      <c r="BC53" s="158"/>
      <c r="BD53" s="158"/>
      <c r="BE53" s="158"/>
      <c r="BF53" s="158"/>
      <c r="BG53" s="158"/>
      <c r="BH53" s="158"/>
      <c r="BI53" s="158"/>
      <c r="BJ53" s="158"/>
      <c r="BK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</row>
    <row r="54" spans="55:94" ht="12">
      <c r="BC54" s="158"/>
      <c r="BD54" s="158"/>
      <c r="BE54" s="158"/>
      <c r="BF54" s="158"/>
      <c r="BG54" s="158"/>
      <c r="BH54" s="158"/>
      <c r="BI54" s="158"/>
      <c r="BJ54" s="158"/>
      <c r="BK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</row>
    <row r="55" spans="55:94" ht="12">
      <c r="BC55" s="158"/>
      <c r="BD55" s="158"/>
      <c r="BE55" s="158"/>
      <c r="BF55" s="158"/>
      <c r="BG55" s="158"/>
      <c r="BH55" s="158"/>
      <c r="BI55" s="158"/>
      <c r="BJ55" s="158"/>
      <c r="BK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</row>
    <row r="56" spans="55:94" ht="12">
      <c r="BC56" s="158"/>
      <c r="BD56" s="158"/>
      <c r="BE56" s="158"/>
      <c r="BF56" s="158"/>
      <c r="BG56" s="158"/>
      <c r="BH56" s="158"/>
      <c r="BI56" s="158"/>
      <c r="BJ56" s="158"/>
      <c r="BK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</row>
    <row r="57" spans="55:94" ht="12">
      <c r="BC57" s="158"/>
      <c r="BD57" s="158"/>
      <c r="BE57" s="158"/>
      <c r="BF57" s="158"/>
      <c r="BG57" s="158"/>
      <c r="BH57" s="158"/>
      <c r="BI57" s="158"/>
      <c r="BJ57" s="158"/>
      <c r="BK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</row>
    <row r="58" spans="55:94" ht="12">
      <c r="BC58" s="158"/>
      <c r="BD58" s="158"/>
      <c r="BE58" s="158"/>
      <c r="BF58" s="158"/>
      <c r="BG58" s="158"/>
      <c r="BH58" s="158"/>
      <c r="BI58" s="158"/>
      <c r="BJ58" s="158"/>
      <c r="BK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</row>
    <row r="59" spans="55:94" ht="12">
      <c r="BC59" s="158"/>
      <c r="BD59" s="158"/>
      <c r="BE59" s="158"/>
      <c r="BF59" s="158"/>
      <c r="BG59" s="158"/>
      <c r="BH59" s="158"/>
      <c r="BI59" s="158"/>
      <c r="BJ59" s="158"/>
      <c r="BK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</row>
    <row r="60" spans="55:94" ht="12">
      <c r="BC60" s="158"/>
      <c r="BD60" s="158"/>
      <c r="BE60" s="158"/>
      <c r="BF60" s="158"/>
      <c r="BG60" s="158"/>
      <c r="BH60" s="158"/>
      <c r="BI60" s="158"/>
      <c r="BJ60" s="158"/>
      <c r="BK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</row>
    <row r="61" spans="55:94" ht="12">
      <c r="BC61" s="158"/>
      <c r="BD61" s="158"/>
      <c r="BE61" s="158"/>
      <c r="BF61" s="158"/>
      <c r="BG61" s="158"/>
      <c r="BH61" s="158"/>
      <c r="BI61" s="158"/>
      <c r="BJ61" s="158"/>
      <c r="BK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</row>
    <row r="62" spans="55:94" ht="12">
      <c r="BC62" s="158"/>
      <c r="BD62" s="158"/>
      <c r="BE62" s="158"/>
      <c r="BF62" s="158"/>
      <c r="BG62" s="158"/>
      <c r="BH62" s="158"/>
      <c r="BI62" s="158"/>
      <c r="BJ62" s="158"/>
      <c r="BK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</row>
    <row r="63" spans="55:94" ht="12">
      <c r="BC63" s="158"/>
      <c r="BD63" s="158"/>
      <c r="BE63" s="158"/>
      <c r="BF63" s="158"/>
      <c r="BG63" s="158"/>
      <c r="BH63" s="158"/>
      <c r="BI63" s="158"/>
      <c r="BJ63" s="158"/>
      <c r="BK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</row>
    <row r="64" spans="55:94" ht="12">
      <c r="BC64" s="158"/>
      <c r="BD64" s="158"/>
      <c r="BE64" s="158"/>
      <c r="BF64" s="158"/>
      <c r="BG64" s="158"/>
      <c r="BH64" s="158"/>
      <c r="BI64" s="158"/>
      <c r="BJ64" s="158"/>
      <c r="BK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</row>
    <row r="65" spans="55:94" ht="12">
      <c r="BC65" s="158"/>
      <c r="BD65" s="158"/>
      <c r="BE65" s="158"/>
      <c r="BF65" s="158"/>
      <c r="BG65" s="158"/>
      <c r="BH65" s="158"/>
      <c r="BI65" s="158"/>
      <c r="BJ65" s="158"/>
      <c r="BK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</row>
    <row r="66" spans="55:94" ht="12">
      <c r="BC66" s="158"/>
      <c r="BD66" s="158"/>
      <c r="BE66" s="158"/>
      <c r="BF66" s="158"/>
      <c r="BG66" s="158"/>
      <c r="BH66" s="158"/>
      <c r="BI66" s="158"/>
      <c r="BJ66" s="158"/>
      <c r="BK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</row>
    <row r="67" spans="55:94" ht="12">
      <c r="BC67" s="158"/>
      <c r="BD67" s="158"/>
      <c r="BE67" s="158"/>
      <c r="BF67" s="158"/>
      <c r="BG67" s="158"/>
      <c r="BH67" s="158"/>
      <c r="BI67" s="158"/>
      <c r="BJ67" s="158"/>
      <c r="BK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</row>
    <row r="68" spans="64:94" ht="12"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</row>
    <row r="69" spans="64:94" ht="12"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</row>
    <row r="70" spans="64:94" ht="12"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</row>
    <row r="71" spans="64:94" ht="12"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</row>
    <row r="72" spans="64:94" ht="12"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</row>
    <row r="73" spans="64:94" ht="12"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</row>
    <row r="74" spans="64:94" ht="12"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</row>
    <row r="75" spans="64:94" ht="12"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</row>
    <row r="76" spans="64:94" ht="12"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</row>
    <row r="77" spans="64:94" ht="12"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</row>
    <row r="78" spans="64:94" ht="12"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</row>
  </sheetData>
  <sheetProtection/>
  <mergeCells count="113">
    <mergeCell ref="B1:L1"/>
    <mergeCell ref="AM1:BI1"/>
    <mergeCell ref="B2:L2"/>
    <mergeCell ref="B3:L3"/>
    <mergeCell ref="N3:AI3"/>
    <mergeCell ref="B4:L4"/>
    <mergeCell ref="B5:L5"/>
    <mergeCell ref="N5:AH5"/>
    <mergeCell ref="AN5:BK5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K27:AX27"/>
    <mergeCell ref="AY27:BJ27"/>
    <mergeCell ref="AM28:AV28"/>
    <mergeCell ref="AY30:BJ30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  <mergeCell ref="B13:B16"/>
    <mergeCell ref="B27:B33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M29:AN33"/>
    <mergeCell ref="AO29:AP33"/>
    <mergeCell ref="AQ29:AR33"/>
    <mergeCell ref="AS29:AT33"/>
    <mergeCell ref="AU29:AV33"/>
    <mergeCell ref="AF27:AJ28"/>
    <mergeCell ref="AK28:AL33"/>
    <mergeCell ref="AW28:AX33"/>
    <mergeCell ref="N6:AH7"/>
    <mergeCell ref="AF29:AG32"/>
    <mergeCell ref="AH29:AI32"/>
    <mergeCell ref="AM2:BJ3"/>
    <mergeCell ref="C41:Q42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5"/>
  <sheetViews>
    <sheetView showGridLines="0" showZeros="0" tabSelected="1" zoomScale="75" zoomScaleNormal="75" zoomScaleSheetLayoutView="75" workbookViewId="0" topLeftCell="B1">
      <selection activeCell="BM13" sqref="BM13"/>
    </sheetView>
  </sheetViews>
  <sheetFormatPr defaultColWidth="8.875" defaultRowHeight="12.75"/>
  <cols>
    <col min="1" max="1" width="6.375" style="160" hidden="1" customWidth="1"/>
    <col min="2" max="10" width="3.25390625" style="448" customWidth="1"/>
    <col min="11" max="11" width="3.875" style="448" customWidth="1"/>
    <col min="12" max="12" width="3.75390625" style="448" customWidth="1"/>
    <col min="13" max="50" width="3.25390625" style="448" customWidth="1"/>
    <col min="51" max="53" width="4.75390625" style="448" customWidth="1"/>
    <col min="54" max="54" width="5.875" style="448" customWidth="1"/>
    <col min="55" max="56" width="5.25390625" style="448" customWidth="1"/>
    <col min="57" max="59" width="4.75390625" style="448" customWidth="1"/>
    <col min="60" max="60" width="6.125" style="448" customWidth="1"/>
    <col min="61" max="61" width="7.25390625" style="448" customWidth="1"/>
    <col min="62" max="62" width="9.125" style="448" customWidth="1"/>
    <col min="63" max="65" width="8.875" style="448" customWidth="1"/>
    <col min="66" max="16384" width="8.875" style="160" customWidth="1"/>
  </cols>
  <sheetData>
    <row r="1" spans="1:62" ht="15">
      <c r="A1" s="160">
        <v>36</v>
      </c>
      <c r="B1" s="449" t="s">
        <v>19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575" t="s">
        <v>20</v>
      </c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  <c r="BJ1" s="713"/>
    </row>
    <row r="2" spans="2:62" ht="14.25" customHeight="1">
      <c r="B2" s="450" t="s">
        <v>21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AM2" s="576" t="s">
        <v>192</v>
      </c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576"/>
      <c r="BE2" s="576"/>
      <c r="BF2" s="576"/>
      <c r="BG2" s="576"/>
      <c r="BH2" s="576"/>
      <c r="BI2" s="576"/>
      <c r="BJ2" s="576"/>
    </row>
    <row r="3" spans="2:62" ht="31.5" customHeight="1">
      <c r="B3" s="451" t="s">
        <v>23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521"/>
      <c r="N3" s="522" t="s">
        <v>24</v>
      </c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452"/>
      <c r="AK3" s="452"/>
      <c r="AL3" s="452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</row>
    <row r="4" spans="2:47" ht="15">
      <c r="B4" s="450" t="s">
        <v>193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523"/>
      <c r="N4" s="524" t="s">
        <v>194</v>
      </c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452"/>
      <c r="AU4" s="452" t="s">
        <v>26</v>
      </c>
    </row>
    <row r="5" spans="2:62" ht="16.5" customHeight="1">
      <c r="B5" s="449" t="s">
        <v>195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526" t="s">
        <v>196</v>
      </c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78" t="s">
        <v>28</v>
      </c>
      <c r="AN5" s="579" t="s">
        <v>197</v>
      </c>
      <c r="AO5" s="649"/>
      <c r="AP5" s="649"/>
      <c r="AQ5" s="649"/>
      <c r="AR5" s="649"/>
      <c r="AS5" s="649"/>
      <c r="AT5" s="649"/>
      <c r="AU5" s="649"/>
      <c r="AV5" s="649"/>
      <c r="AW5" s="649"/>
      <c r="AX5" s="649"/>
      <c r="AY5" s="649"/>
      <c r="AZ5" s="649"/>
      <c r="BA5" s="649"/>
      <c r="BB5" s="649"/>
      <c r="BC5" s="649"/>
      <c r="BD5" s="649"/>
      <c r="BE5" s="649"/>
      <c r="BF5" s="649"/>
      <c r="BG5" s="649"/>
      <c r="BH5" s="649"/>
      <c r="BI5" s="649"/>
      <c r="BJ5" s="649"/>
    </row>
    <row r="6" spans="14:62" ht="16.5" customHeight="1">
      <c r="N6" s="527" t="s">
        <v>198</v>
      </c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78" t="s">
        <v>29</v>
      </c>
      <c r="AN6" s="579" t="s">
        <v>199</v>
      </c>
      <c r="AO6" s="649"/>
      <c r="AP6" s="649"/>
      <c r="AQ6" s="649"/>
      <c r="AR6" s="649"/>
      <c r="AS6" s="649"/>
      <c r="AT6" s="649"/>
      <c r="AU6" s="649"/>
      <c r="AV6" s="649"/>
      <c r="AW6" s="649"/>
      <c r="AX6" s="649"/>
      <c r="AY6" s="649"/>
      <c r="AZ6" s="649"/>
      <c r="BA6" s="649"/>
      <c r="BB6" s="649"/>
      <c r="BC6" s="649"/>
      <c r="BD6" s="649"/>
      <c r="BE6" s="649"/>
      <c r="BF6" s="649"/>
      <c r="BG6" s="649"/>
      <c r="BH6" s="649"/>
      <c r="BI6" s="649"/>
      <c r="BJ6" s="649"/>
    </row>
    <row r="7" spans="3:62" ht="18.75" customHeight="1">
      <c r="C7" s="452" t="s">
        <v>30</v>
      </c>
      <c r="D7" s="453"/>
      <c r="E7" s="454"/>
      <c r="F7" s="454"/>
      <c r="G7" s="452"/>
      <c r="H7" s="453" t="s">
        <v>200</v>
      </c>
      <c r="I7" s="453"/>
      <c r="J7" s="453"/>
      <c r="K7" s="453"/>
      <c r="L7" s="453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N7" s="579" t="s">
        <v>201</v>
      </c>
      <c r="AO7" s="649"/>
      <c r="AP7" s="649"/>
      <c r="AQ7" s="649"/>
      <c r="AR7" s="649"/>
      <c r="AS7" s="649"/>
      <c r="AT7" s="649"/>
      <c r="AU7" s="649"/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</row>
    <row r="8" spans="5:62" ht="54.75" customHeight="1">
      <c r="E8" s="452"/>
      <c r="G8" s="452"/>
      <c r="H8" s="455" t="s">
        <v>31</v>
      </c>
      <c r="I8" s="455"/>
      <c r="J8" s="455"/>
      <c r="K8" s="455"/>
      <c r="L8" s="455"/>
      <c r="N8" s="528" t="s">
        <v>202</v>
      </c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580" t="s">
        <v>203</v>
      </c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</row>
    <row r="9" spans="2:62" ht="15.75" customHeight="1">
      <c r="B9" s="452"/>
      <c r="C9" s="452"/>
      <c r="D9" s="452"/>
      <c r="E9" s="456"/>
      <c r="F9" s="456"/>
      <c r="G9" s="452"/>
      <c r="H9" s="456"/>
      <c r="I9" s="456"/>
      <c r="J9" s="456"/>
      <c r="K9" s="456"/>
      <c r="L9" s="456"/>
      <c r="AI9" s="582" t="s">
        <v>204</v>
      </c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</row>
    <row r="10" spans="2:39" ht="2.25" customHeight="1" hidden="1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AM10" s="452"/>
    </row>
    <row r="11" spans="2:62" ht="14.25" customHeight="1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V11" s="532" t="s">
        <v>32</v>
      </c>
      <c r="W11" s="532"/>
      <c r="X11" s="532"/>
      <c r="Y11" s="532"/>
      <c r="Z11" s="532"/>
      <c r="AA11" s="532"/>
      <c r="AB11" s="532"/>
      <c r="AC11" s="532"/>
      <c r="AD11" s="532"/>
      <c r="AL11" s="583" t="s">
        <v>26</v>
      </c>
      <c r="AM11" s="583"/>
      <c r="BC11" s="659" t="s">
        <v>33</v>
      </c>
      <c r="BD11" s="659"/>
      <c r="BE11" s="659"/>
      <c r="BF11" s="659"/>
      <c r="BG11" s="659"/>
      <c r="BH11" s="659"/>
      <c r="BI11" s="659"/>
      <c r="BJ11" s="659"/>
    </row>
    <row r="12" spans="2:61" ht="6.75" customHeight="1" hidden="1"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</row>
    <row r="13" spans="2:62" ht="30" customHeight="1">
      <c r="B13" s="457" t="s">
        <v>34</v>
      </c>
      <c r="C13" s="458" t="s">
        <v>35</v>
      </c>
      <c r="D13" s="459"/>
      <c r="E13" s="459"/>
      <c r="F13" s="459"/>
      <c r="G13" s="460">
        <v>29</v>
      </c>
      <c r="H13" s="459" t="s">
        <v>36</v>
      </c>
      <c r="I13" s="459"/>
      <c r="J13" s="459"/>
      <c r="K13" s="529">
        <v>27</v>
      </c>
      <c r="L13" s="459" t="s">
        <v>37</v>
      </c>
      <c r="M13" s="459"/>
      <c r="N13" s="459"/>
      <c r="O13" s="459"/>
      <c r="P13" s="459" t="s">
        <v>38</v>
      </c>
      <c r="Q13" s="459"/>
      <c r="R13" s="459"/>
      <c r="S13" s="459"/>
      <c r="T13" s="529">
        <v>29</v>
      </c>
      <c r="U13" s="459" t="s">
        <v>39</v>
      </c>
      <c r="V13" s="459"/>
      <c r="W13" s="459"/>
      <c r="X13" s="529">
        <v>26</v>
      </c>
      <c r="Y13" s="459" t="s">
        <v>40</v>
      </c>
      <c r="Z13" s="459"/>
      <c r="AA13" s="459"/>
      <c r="AB13" s="529">
        <v>23</v>
      </c>
      <c r="AC13" s="459" t="s">
        <v>41</v>
      </c>
      <c r="AD13" s="459"/>
      <c r="AE13" s="459"/>
      <c r="AF13" s="459"/>
      <c r="AG13" s="529">
        <v>30</v>
      </c>
      <c r="AH13" s="459" t="s">
        <v>42</v>
      </c>
      <c r="AI13" s="459"/>
      <c r="AJ13" s="459"/>
      <c r="AK13" s="529">
        <v>27</v>
      </c>
      <c r="AL13" s="459" t="s">
        <v>43</v>
      </c>
      <c r="AM13" s="459"/>
      <c r="AN13" s="459"/>
      <c r="AO13" s="459"/>
      <c r="AP13" s="459" t="s">
        <v>44</v>
      </c>
      <c r="AQ13" s="459"/>
      <c r="AR13" s="459"/>
      <c r="AS13" s="459"/>
      <c r="AT13" s="529">
        <v>29</v>
      </c>
      <c r="AU13" s="459" t="s">
        <v>45</v>
      </c>
      <c r="AV13" s="459"/>
      <c r="AW13" s="459"/>
      <c r="AX13" s="529">
        <v>27</v>
      </c>
      <c r="AY13" s="459" t="s">
        <v>46</v>
      </c>
      <c r="AZ13" s="459"/>
      <c r="BA13" s="459"/>
      <c r="BB13" s="660"/>
      <c r="BC13" s="661" t="s">
        <v>47</v>
      </c>
      <c r="BD13" s="662" t="s">
        <v>48</v>
      </c>
      <c r="BE13" s="662" t="s">
        <v>49</v>
      </c>
      <c r="BF13" s="662" t="s">
        <v>50</v>
      </c>
      <c r="BG13" s="662" t="s">
        <v>51</v>
      </c>
      <c r="BH13" s="714" t="s">
        <v>52</v>
      </c>
      <c r="BI13" s="715" t="s">
        <v>53</v>
      </c>
      <c r="BJ13" s="715" t="s">
        <v>54</v>
      </c>
    </row>
    <row r="14" spans="2:62" ht="12.75">
      <c r="B14" s="461"/>
      <c r="C14" s="462"/>
      <c r="D14" s="463"/>
      <c r="E14" s="463"/>
      <c r="F14" s="463"/>
      <c r="G14" s="464" t="s">
        <v>55</v>
      </c>
      <c r="H14" s="463"/>
      <c r="I14" s="463"/>
      <c r="J14" s="463"/>
      <c r="K14" s="464" t="s">
        <v>56</v>
      </c>
      <c r="L14" s="464"/>
      <c r="M14" s="464"/>
      <c r="N14" s="464"/>
      <c r="O14" s="464"/>
      <c r="P14" s="464"/>
      <c r="Q14" s="464"/>
      <c r="R14" s="464"/>
      <c r="S14" s="464"/>
      <c r="T14" s="464" t="s">
        <v>57</v>
      </c>
      <c r="U14" s="464"/>
      <c r="V14" s="464"/>
      <c r="W14" s="464"/>
      <c r="X14" s="464" t="s">
        <v>58</v>
      </c>
      <c r="Y14" s="464"/>
      <c r="Z14" s="464"/>
      <c r="AA14" s="464"/>
      <c r="AB14" s="464" t="s">
        <v>59</v>
      </c>
      <c r="AC14" s="464"/>
      <c r="AD14" s="464"/>
      <c r="AE14" s="464"/>
      <c r="AF14" s="464"/>
      <c r="AG14" s="464" t="s">
        <v>60</v>
      </c>
      <c r="AH14" s="464"/>
      <c r="AI14" s="464"/>
      <c r="AJ14" s="464"/>
      <c r="AK14" s="464" t="s">
        <v>61</v>
      </c>
      <c r="AL14" s="464"/>
      <c r="AM14" s="464"/>
      <c r="AN14" s="464"/>
      <c r="AO14" s="464"/>
      <c r="AP14" s="464"/>
      <c r="AQ14" s="464"/>
      <c r="AR14" s="464"/>
      <c r="AS14" s="464"/>
      <c r="AT14" s="464" t="s">
        <v>62</v>
      </c>
      <c r="AU14" s="464"/>
      <c r="AV14" s="464"/>
      <c r="AW14" s="464"/>
      <c r="AX14" s="464" t="s">
        <v>63</v>
      </c>
      <c r="AY14" s="464"/>
      <c r="AZ14" s="464"/>
      <c r="BA14" s="464"/>
      <c r="BB14" s="663"/>
      <c r="BC14" s="664"/>
      <c r="BD14" s="665"/>
      <c r="BE14" s="665"/>
      <c r="BF14" s="665"/>
      <c r="BG14" s="665"/>
      <c r="BH14" s="598"/>
      <c r="BI14" s="716"/>
      <c r="BJ14" s="716"/>
    </row>
    <row r="15" spans="2:62" ht="12.75">
      <c r="B15" s="461"/>
      <c r="C15" s="465">
        <v>1</v>
      </c>
      <c r="D15" s="466">
        <v>8</v>
      </c>
      <c r="E15" s="466">
        <v>15</v>
      </c>
      <c r="F15" s="463">
        <v>22</v>
      </c>
      <c r="G15" s="464">
        <v>5</v>
      </c>
      <c r="H15" s="464">
        <v>6</v>
      </c>
      <c r="I15" s="464">
        <v>13</v>
      </c>
      <c r="J15" s="464">
        <v>20</v>
      </c>
      <c r="K15" s="464">
        <v>2</v>
      </c>
      <c r="L15" s="464">
        <v>3</v>
      </c>
      <c r="M15" s="464">
        <v>10</v>
      </c>
      <c r="N15" s="464">
        <v>17</v>
      </c>
      <c r="O15" s="464">
        <v>24</v>
      </c>
      <c r="P15" s="464">
        <v>1</v>
      </c>
      <c r="Q15" s="464">
        <v>8</v>
      </c>
      <c r="R15" s="464">
        <v>15</v>
      </c>
      <c r="S15" s="464">
        <v>22</v>
      </c>
      <c r="T15" s="464">
        <v>4</v>
      </c>
      <c r="U15" s="464">
        <v>5</v>
      </c>
      <c r="V15" s="464">
        <v>12</v>
      </c>
      <c r="W15" s="464">
        <v>19</v>
      </c>
      <c r="X15" s="464">
        <v>1</v>
      </c>
      <c r="Y15" s="464">
        <v>2</v>
      </c>
      <c r="Z15" s="464">
        <v>9</v>
      </c>
      <c r="AA15" s="464">
        <v>16</v>
      </c>
      <c r="AB15" s="464">
        <v>1</v>
      </c>
      <c r="AC15" s="464">
        <v>2</v>
      </c>
      <c r="AD15" s="464">
        <v>9</v>
      </c>
      <c r="AE15" s="464">
        <v>16</v>
      </c>
      <c r="AF15" s="464">
        <v>23</v>
      </c>
      <c r="AG15" s="464">
        <v>5</v>
      </c>
      <c r="AH15" s="464">
        <v>6</v>
      </c>
      <c r="AI15" s="464">
        <v>13</v>
      </c>
      <c r="AJ15" s="464">
        <v>20</v>
      </c>
      <c r="AK15" s="464">
        <v>3</v>
      </c>
      <c r="AL15" s="464">
        <v>4</v>
      </c>
      <c r="AM15" s="464">
        <v>11</v>
      </c>
      <c r="AN15" s="464">
        <v>18</v>
      </c>
      <c r="AO15" s="464">
        <v>25</v>
      </c>
      <c r="AP15" s="464">
        <v>1</v>
      </c>
      <c r="AQ15" s="464">
        <v>8</v>
      </c>
      <c r="AR15" s="464">
        <v>15</v>
      </c>
      <c r="AS15" s="464">
        <v>22</v>
      </c>
      <c r="AT15" s="464">
        <v>5</v>
      </c>
      <c r="AU15" s="464">
        <v>6</v>
      </c>
      <c r="AV15" s="464">
        <v>13</v>
      </c>
      <c r="AW15" s="464">
        <v>20</v>
      </c>
      <c r="AX15" s="464">
        <v>1</v>
      </c>
      <c r="AY15" s="464">
        <v>2</v>
      </c>
      <c r="AZ15" s="464">
        <v>9</v>
      </c>
      <c r="BA15" s="464">
        <v>16</v>
      </c>
      <c r="BB15" s="663">
        <v>23</v>
      </c>
      <c r="BC15" s="664"/>
      <c r="BD15" s="665"/>
      <c r="BE15" s="665"/>
      <c r="BF15" s="665"/>
      <c r="BG15" s="665"/>
      <c r="BH15" s="598"/>
      <c r="BI15" s="716"/>
      <c r="BJ15" s="716"/>
    </row>
    <row r="16" spans="2:62" ht="13.5">
      <c r="B16" s="467"/>
      <c r="C16" s="468">
        <v>7</v>
      </c>
      <c r="D16" s="469">
        <v>14</v>
      </c>
      <c r="E16" s="469">
        <v>21</v>
      </c>
      <c r="F16" s="470">
        <v>28</v>
      </c>
      <c r="G16" s="471" t="s">
        <v>56</v>
      </c>
      <c r="H16" s="471">
        <v>12</v>
      </c>
      <c r="I16" s="471">
        <v>19</v>
      </c>
      <c r="J16" s="471">
        <v>26</v>
      </c>
      <c r="K16" s="471" t="s">
        <v>64</v>
      </c>
      <c r="L16" s="471">
        <v>9</v>
      </c>
      <c r="M16" s="471">
        <v>16</v>
      </c>
      <c r="N16" s="471">
        <v>23</v>
      </c>
      <c r="O16" s="471">
        <v>30</v>
      </c>
      <c r="P16" s="471">
        <v>7</v>
      </c>
      <c r="Q16" s="471">
        <v>14</v>
      </c>
      <c r="R16" s="471">
        <v>21</v>
      </c>
      <c r="S16" s="471">
        <v>28</v>
      </c>
      <c r="T16" s="471" t="s">
        <v>58</v>
      </c>
      <c r="U16" s="471">
        <v>11</v>
      </c>
      <c r="V16" s="471">
        <v>18</v>
      </c>
      <c r="W16" s="471">
        <v>25</v>
      </c>
      <c r="X16" s="471" t="s">
        <v>59</v>
      </c>
      <c r="Y16" s="471">
        <v>8</v>
      </c>
      <c r="Z16" s="471">
        <v>15</v>
      </c>
      <c r="AA16" s="471">
        <v>22</v>
      </c>
      <c r="AB16" s="471" t="s">
        <v>60</v>
      </c>
      <c r="AC16" s="471">
        <v>8</v>
      </c>
      <c r="AD16" s="471">
        <v>15</v>
      </c>
      <c r="AE16" s="471">
        <v>22</v>
      </c>
      <c r="AF16" s="471">
        <v>29</v>
      </c>
      <c r="AG16" s="471" t="s">
        <v>61</v>
      </c>
      <c r="AH16" s="471">
        <v>12</v>
      </c>
      <c r="AI16" s="471">
        <v>19</v>
      </c>
      <c r="AJ16" s="471">
        <v>26</v>
      </c>
      <c r="AK16" s="471" t="s">
        <v>65</v>
      </c>
      <c r="AL16" s="471">
        <v>10</v>
      </c>
      <c r="AM16" s="471">
        <v>17</v>
      </c>
      <c r="AN16" s="471">
        <v>24</v>
      </c>
      <c r="AO16" s="471">
        <v>31</v>
      </c>
      <c r="AP16" s="471">
        <v>7</v>
      </c>
      <c r="AQ16" s="471">
        <v>14</v>
      </c>
      <c r="AR16" s="471">
        <v>21</v>
      </c>
      <c r="AS16" s="471">
        <v>28</v>
      </c>
      <c r="AT16" s="471" t="s">
        <v>63</v>
      </c>
      <c r="AU16" s="471">
        <v>12</v>
      </c>
      <c r="AV16" s="471">
        <v>19</v>
      </c>
      <c r="AW16" s="471">
        <v>26</v>
      </c>
      <c r="AX16" s="471" t="s">
        <v>66</v>
      </c>
      <c r="AY16" s="471">
        <v>8</v>
      </c>
      <c r="AZ16" s="471">
        <v>15</v>
      </c>
      <c r="BA16" s="471">
        <v>22</v>
      </c>
      <c r="BB16" s="666">
        <v>31</v>
      </c>
      <c r="BC16" s="667"/>
      <c r="BD16" s="668"/>
      <c r="BE16" s="668"/>
      <c r="BF16" s="668"/>
      <c r="BG16" s="668"/>
      <c r="BH16" s="717"/>
      <c r="BI16" s="716"/>
      <c r="BJ16" s="718"/>
    </row>
    <row r="17" spans="2:62" ht="12.75">
      <c r="B17" s="472" t="s">
        <v>58</v>
      </c>
      <c r="C17" s="473" t="s">
        <v>69</v>
      </c>
      <c r="D17" s="474" t="s">
        <v>69</v>
      </c>
      <c r="E17" s="474" t="s">
        <v>69</v>
      </c>
      <c r="F17" s="474" t="s">
        <v>69</v>
      </c>
      <c r="G17" s="474" t="s">
        <v>69</v>
      </c>
      <c r="H17" s="474" t="s">
        <v>69</v>
      </c>
      <c r="I17" s="474" t="s">
        <v>69</v>
      </c>
      <c r="J17" s="474" t="s">
        <v>69</v>
      </c>
      <c r="K17" s="474" t="s">
        <v>69</v>
      </c>
      <c r="L17" s="474" t="s">
        <v>69</v>
      </c>
      <c r="M17" s="474" t="s">
        <v>69</v>
      </c>
      <c r="N17" s="474" t="s">
        <v>69</v>
      </c>
      <c r="O17" s="474" t="s">
        <v>69</v>
      </c>
      <c r="P17" s="474" t="s">
        <v>69</v>
      </c>
      <c r="Q17" s="474" t="s">
        <v>69</v>
      </c>
      <c r="R17" s="474" t="s">
        <v>69</v>
      </c>
      <c r="S17" s="474" t="s">
        <v>69</v>
      </c>
      <c r="T17" s="474" t="s">
        <v>69</v>
      </c>
      <c r="U17" s="474" t="s">
        <v>69</v>
      </c>
      <c r="V17" s="474" t="s">
        <v>71</v>
      </c>
      <c r="W17" s="474" t="s">
        <v>71</v>
      </c>
      <c r="X17" s="474" t="s">
        <v>205</v>
      </c>
      <c r="Y17" s="474" t="s">
        <v>205</v>
      </c>
      <c r="Z17" s="474" t="s">
        <v>69</v>
      </c>
      <c r="AA17" s="474" t="s">
        <v>69</v>
      </c>
      <c r="AB17" s="474" t="s">
        <v>69</v>
      </c>
      <c r="AC17" s="474" t="s">
        <v>69</v>
      </c>
      <c r="AD17" s="474" t="s">
        <v>69</v>
      </c>
      <c r="AE17" s="474" t="s">
        <v>69</v>
      </c>
      <c r="AF17" s="474" t="s">
        <v>69</v>
      </c>
      <c r="AG17" s="474" t="s">
        <v>69</v>
      </c>
      <c r="AH17" s="474" t="s">
        <v>69</v>
      </c>
      <c r="AI17" s="474" t="s">
        <v>69</v>
      </c>
      <c r="AJ17" s="474" t="s">
        <v>69</v>
      </c>
      <c r="AK17" s="474" t="s">
        <v>69</v>
      </c>
      <c r="AL17" s="474" t="s">
        <v>69</v>
      </c>
      <c r="AM17" s="474" t="s">
        <v>69</v>
      </c>
      <c r="AN17" s="474" t="s">
        <v>69</v>
      </c>
      <c r="AO17" s="474" t="s">
        <v>69</v>
      </c>
      <c r="AP17" s="474" t="s">
        <v>69</v>
      </c>
      <c r="AQ17" s="474" t="s">
        <v>69</v>
      </c>
      <c r="AR17" s="474" t="s">
        <v>69</v>
      </c>
      <c r="AS17" s="474" t="s">
        <v>71</v>
      </c>
      <c r="AT17" s="474" t="s">
        <v>71</v>
      </c>
      <c r="AU17" s="474" t="s">
        <v>205</v>
      </c>
      <c r="AV17" s="474" t="s">
        <v>205</v>
      </c>
      <c r="AW17" s="474" t="s">
        <v>205</v>
      </c>
      <c r="AX17" s="474" t="s">
        <v>205</v>
      </c>
      <c r="AY17" s="474" t="s">
        <v>205</v>
      </c>
      <c r="AZ17" s="474" t="s">
        <v>205</v>
      </c>
      <c r="BA17" s="477" t="s">
        <v>205</v>
      </c>
      <c r="BB17" s="530" t="s">
        <v>205</v>
      </c>
      <c r="BC17" s="669">
        <v>38</v>
      </c>
      <c r="BD17" s="529">
        <v>4</v>
      </c>
      <c r="BE17" s="529">
        <v>0</v>
      </c>
      <c r="BF17" s="529">
        <v>0</v>
      </c>
      <c r="BG17" s="529">
        <v>0</v>
      </c>
      <c r="BH17" s="719">
        <v>10</v>
      </c>
      <c r="BI17" s="720">
        <f aca="true" t="shared" si="0" ref="BI17:BI22">SUM(BC17:BH17)</f>
        <v>52</v>
      </c>
      <c r="BJ17" s="721" t="s">
        <v>58</v>
      </c>
    </row>
    <row r="18" spans="2:62" ht="12.75">
      <c r="B18" s="475" t="s">
        <v>59</v>
      </c>
      <c r="C18" s="476" t="s">
        <v>69</v>
      </c>
      <c r="D18" s="477" t="s">
        <v>69</v>
      </c>
      <c r="E18" s="477" t="s">
        <v>69</v>
      </c>
      <c r="F18" s="477" t="s">
        <v>69</v>
      </c>
      <c r="G18" s="477" t="s">
        <v>69</v>
      </c>
      <c r="H18" s="477" t="s">
        <v>69</v>
      </c>
      <c r="I18" s="477" t="s">
        <v>69</v>
      </c>
      <c r="J18" s="477" t="s">
        <v>69</v>
      </c>
      <c r="K18" s="477" t="s">
        <v>69</v>
      </c>
      <c r="L18" s="477" t="s">
        <v>69</v>
      </c>
      <c r="M18" s="477" t="s">
        <v>69</v>
      </c>
      <c r="N18" s="477" t="s">
        <v>69</v>
      </c>
      <c r="O18" s="477" t="s">
        <v>69</v>
      </c>
      <c r="P18" s="477" t="s">
        <v>69</v>
      </c>
      <c r="Q18" s="477" t="s">
        <v>69</v>
      </c>
      <c r="R18" s="477" t="s">
        <v>69</v>
      </c>
      <c r="S18" s="477" t="s">
        <v>69</v>
      </c>
      <c r="T18" s="477" t="s">
        <v>69</v>
      </c>
      <c r="U18" s="477" t="s">
        <v>69</v>
      </c>
      <c r="V18" s="477" t="s">
        <v>71</v>
      </c>
      <c r="W18" s="477" t="s">
        <v>71</v>
      </c>
      <c r="X18" s="477" t="s">
        <v>205</v>
      </c>
      <c r="Y18" s="477" t="s">
        <v>205</v>
      </c>
      <c r="Z18" s="477" t="s">
        <v>69</v>
      </c>
      <c r="AA18" s="477" t="s">
        <v>69</v>
      </c>
      <c r="AB18" s="477" t="s">
        <v>69</v>
      </c>
      <c r="AC18" s="477" t="s">
        <v>69</v>
      </c>
      <c r="AD18" s="477" t="s">
        <v>69</v>
      </c>
      <c r="AE18" s="477" t="s">
        <v>69</v>
      </c>
      <c r="AF18" s="477" t="s">
        <v>69</v>
      </c>
      <c r="AG18" s="477" t="s">
        <v>69</v>
      </c>
      <c r="AH18" s="477" t="s">
        <v>69</v>
      </c>
      <c r="AI18" s="477" t="s">
        <v>69</v>
      </c>
      <c r="AJ18" s="477" t="s">
        <v>69</v>
      </c>
      <c r="AK18" s="477" t="s">
        <v>69</v>
      </c>
      <c r="AL18" s="477" t="s">
        <v>69</v>
      </c>
      <c r="AM18" s="477" t="s">
        <v>69</v>
      </c>
      <c r="AN18" s="477" t="s">
        <v>69</v>
      </c>
      <c r="AO18" s="477" t="s">
        <v>69</v>
      </c>
      <c r="AP18" s="477" t="s">
        <v>69</v>
      </c>
      <c r="AQ18" s="477" t="s">
        <v>71</v>
      </c>
      <c r="AR18" s="477" t="s">
        <v>71</v>
      </c>
      <c r="AS18" s="477" t="s">
        <v>73</v>
      </c>
      <c r="AT18" s="534" t="s">
        <v>73</v>
      </c>
      <c r="AU18" s="534" t="s">
        <v>73</v>
      </c>
      <c r="AV18" s="534" t="s">
        <v>73</v>
      </c>
      <c r="AW18" s="534" t="s">
        <v>205</v>
      </c>
      <c r="AX18" s="534" t="s">
        <v>205</v>
      </c>
      <c r="AY18" s="534" t="s">
        <v>205</v>
      </c>
      <c r="AZ18" s="534" t="s">
        <v>205</v>
      </c>
      <c r="BA18" s="477" t="s">
        <v>205</v>
      </c>
      <c r="BB18" s="530" t="s">
        <v>205</v>
      </c>
      <c r="BC18" s="670">
        <v>36</v>
      </c>
      <c r="BD18" s="464">
        <v>4</v>
      </c>
      <c r="BE18" s="464">
        <v>4</v>
      </c>
      <c r="BF18" s="464">
        <v>0</v>
      </c>
      <c r="BG18" s="464">
        <v>0</v>
      </c>
      <c r="BH18" s="615">
        <v>8</v>
      </c>
      <c r="BI18" s="722">
        <f t="shared" si="0"/>
        <v>52</v>
      </c>
      <c r="BJ18" s="723" t="s">
        <v>59</v>
      </c>
    </row>
    <row r="19" spans="2:62" ht="12.75">
      <c r="B19" s="475" t="s">
        <v>60</v>
      </c>
      <c r="C19" s="476" t="s">
        <v>69</v>
      </c>
      <c r="D19" s="477" t="s">
        <v>69</v>
      </c>
      <c r="E19" s="477" t="s">
        <v>69</v>
      </c>
      <c r="F19" s="477" t="s">
        <v>69</v>
      </c>
      <c r="G19" s="478" t="s">
        <v>69</v>
      </c>
      <c r="H19" s="477" t="s">
        <v>69</v>
      </c>
      <c r="I19" s="477" t="s">
        <v>69</v>
      </c>
      <c r="J19" s="477" t="s">
        <v>69</v>
      </c>
      <c r="K19" s="477" t="s">
        <v>69</v>
      </c>
      <c r="L19" s="477" t="s">
        <v>69</v>
      </c>
      <c r="M19" s="477" t="s">
        <v>69</v>
      </c>
      <c r="N19" s="477" t="s">
        <v>69</v>
      </c>
      <c r="O19" s="477" t="s">
        <v>69</v>
      </c>
      <c r="P19" s="477" t="s">
        <v>69</v>
      </c>
      <c r="Q19" s="477" t="s">
        <v>69</v>
      </c>
      <c r="R19" s="477" t="s">
        <v>69</v>
      </c>
      <c r="S19" s="477" t="s">
        <v>69</v>
      </c>
      <c r="T19" s="477" t="s">
        <v>69</v>
      </c>
      <c r="U19" s="477" t="s">
        <v>69</v>
      </c>
      <c r="V19" s="477" t="s">
        <v>71</v>
      </c>
      <c r="W19" s="477" t="s">
        <v>71</v>
      </c>
      <c r="X19" s="477" t="s">
        <v>205</v>
      </c>
      <c r="Y19" s="477" t="s">
        <v>205</v>
      </c>
      <c r="Z19" s="477" t="s">
        <v>69</v>
      </c>
      <c r="AA19" s="477" t="s">
        <v>69</v>
      </c>
      <c r="AB19" s="477" t="s">
        <v>69</v>
      </c>
      <c r="AC19" s="477" t="s">
        <v>69</v>
      </c>
      <c r="AD19" s="477" t="s">
        <v>69</v>
      </c>
      <c r="AE19" s="477" t="s">
        <v>69</v>
      </c>
      <c r="AF19" s="477" t="s">
        <v>69</v>
      </c>
      <c r="AG19" s="477" t="s">
        <v>69</v>
      </c>
      <c r="AH19" s="477" t="s">
        <v>69</v>
      </c>
      <c r="AI19" s="477" t="s">
        <v>69</v>
      </c>
      <c r="AJ19" s="477" t="s">
        <v>69</v>
      </c>
      <c r="AK19" s="477" t="s">
        <v>69</v>
      </c>
      <c r="AL19" s="477" t="s">
        <v>69</v>
      </c>
      <c r="AM19" s="477" t="s">
        <v>69</v>
      </c>
      <c r="AN19" s="477" t="s">
        <v>69</v>
      </c>
      <c r="AO19" s="477" t="s">
        <v>69</v>
      </c>
      <c r="AP19" s="477" t="s">
        <v>69</v>
      </c>
      <c r="AQ19" s="477" t="s">
        <v>69</v>
      </c>
      <c r="AR19" s="477" t="s">
        <v>69</v>
      </c>
      <c r="AS19" s="534" t="s">
        <v>71</v>
      </c>
      <c r="AT19" s="534" t="s">
        <v>71</v>
      </c>
      <c r="AU19" s="477" t="s">
        <v>205</v>
      </c>
      <c r="AV19" s="477" t="s">
        <v>205</v>
      </c>
      <c r="AW19" s="534" t="s">
        <v>205</v>
      </c>
      <c r="AX19" s="534" t="s">
        <v>205</v>
      </c>
      <c r="AY19" s="534" t="s">
        <v>205</v>
      </c>
      <c r="AZ19" s="534" t="s">
        <v>205</v>
      </c>
      <c r="BA19" s="534" t="s">
        <v>205</v>
      </c>
      <c r="BB19" s="534" t="s">
        <v>205</v>
      </c>
      <c r="BC19" s="670">
        <v>38</v>
      </c>
      <c r="BD19" s="464">
        <v>4</v>
      </c>
      <c r="BE19" s="464">
        <v>0</v>
      </c>
      <c r="BF19" s="464">
        <v>0</v>
      </c>
      <c r="BG19" s="464">
        <v>0</v>
      </c>
      <c r="BH19" s="615">
        <v>10</v>
      </c>
      <c r="BI19" s="722">
        <f t="shared" si="0"/>
        <v>52</v>
      </c>
      <c r="BJ19" s="723" t="s">
        <v>60</v>
      </c>
    </row>
    <row r="20" spans="2:62" ht="12.75">
      <c r="B20" s="475" t="s">
        <v>61</v>
      </c>
      <c r="C20" s="476" t="s">
        <v>69</v>
      </c>
      <c r="D20" s="477" t="s">
        <v>69</v>
      </c>
      <c r="E20" s="477" t="s">
        <v>69</v>
      </c>
      <c r="F20" s="477" t="s">
        <v>69</v>
      </c>
      <c r="G20" s="478" t="s">
        <v>69</v>
      </c>
      <c r="H20" s="477" t="s">
        <v>69</v>
      </c>
      <c r="I20" s="477" t="s">
        <v>69</v>
      </c>
      <c r="J20" s="477" t="s">
        <v>69</v>
      </c>
      <c r="K20" s="477" t="s">
        <v>69</v>
      </c>
      <c r="L20" s="477" t="s">
        <v>69</v>
      </c>
      <c r="M20" s="477" t="s">
        <v>69</v>
      </c>
      <c r="N20" s="477" t="s">
        <v>69</v>
      </c>
      <c r="O20" s="477" t="s">
        <v>69</v>
      </c>
      <c r="P20" s="477" t="s">
        <v>69</v>
      </c>
      <c r="Q20" s="477" t="s">
        <v>69</v>
      </c>
      <c r="R20" s="477" t="s">
        <v>69</v>
      </c>
      <c r="S20" s="477" t="s">
        <v>69</v>
      </c>
      <c r="T20" s="477" t="s">
        <v>69</v>
      </c>
      <c r="U20" s="477" t="s">
        <v>69</v>
      </c>
      <c r="V20" s="477" t="s">
        <v>71</v>
      </c>
      <c r="W20" s="477" t="s">
        <v>71</v>
      </c>
      <c r="X20" s="477" t="s">
        <v>205</v>
      </c>
      <c r="Y20" s="477" t="s">
        <v>205</v>
      </c>
      <c r="Z20" s="477" t="s">
        <v>69</v>
      </c>
      <c r="AA20" s="477" t="s">
        <v>69</v>
      </c>
      <c r="AB20" s="477" t="s">
        <v>69</v>
      </c>
      <c r="AC20" s="477" t="s">
        <v>69</v>
      </c>
      <c r="AD20" s="477" t="s">
        <v>69</v>
      </c>
      <c r="AE20" s="477" t="s">
        <v>69</v>
      </c>
      <c r="AF20" s="477" t="s">
        <v>69</v>
      </c>
      <c r="AG20" s="477" t="s">
        <v>69</v>
      </c>
      <c r="AH20" s="477" t="s">
        <v>69</v>
      </c>
      <c r="AI20" s="477" t="s">
        <v>69</v>
      </c>
      <c r="AJ20" s="477" t="s">
        <v>69</v>
      </c>
      <c r="AK20" s="477" t="s">
        <v>69</v>
      </c>
      <c r="AL20" s="477" t="s">
        <v>69</v>
      </c>
      <c r="AM20" s="477" t="s">
        <v>69</v>
      </c>
      <c r="AN20" s="477" t="s">
        <v>69</v>
      </c>
      <c r="AO20" s="477" t="s">
        <v>69</v>
      </c>
      <c r="AP20" s="477" t="s">
        <v>69</v>
      </c>
      <c r="AQ20" s="477" t="s">
        <v>69</v>
      </c>
      <c r="AR20" s="477" t="s">
        <v>69</v>
      </c>
      <c r="AS20" s="477" t="s">
        <v>71</v>
      </c>
      <c r="AT20" s="477" t="s">
        <v>71</v>
      </c>
      <c r="AU20" s="477" t="s">
        <v>205</v>
      </c>
      <c r="AV20" s="477" t="s">
        <v>205</v>
      </c>
      <c r="AW20" s="534" t="s">
        <v>205</v>
      </c>
      <c r="AX20" s="534" t="s">
        <v>205</v>
      </c>
      <c r="AY20" s="534" t="s">
        <v>205</v>
      </c>
      <c r="AZ20" s="534" t="s">
        <v>205</v>
      </c>
      <c r="BA20" s="534" t="s">
        <v>205</v>
      </c>
      <c r="BB20" s="534" t="s">
        <v>205</v>
      </c>
      <c r="BC20" s="670">
        <v>38</v>
      </c>
      <c r="BD20" s="464">
        <v>4</v>
      </c>
      <c r="BE20" s="464">
        <v>0</v>
      </c>
      <c r="BF20" s="464">
        <v>0</v>
      </c>
      <c r="BG20" s="464">
        <v>0</v>
      </c>
      <c r="BH20" s="615">
        <v>10</v>
      </c>
      <c r="BI20" s="722">
        <f t="shared" si="0"/>
        <v>52</v>
      </c>
      <c r="BJ20" s="723" t="s">
        <v>61</v>
      </c>
    </row>
    <row r="21" spans="2:62" ht="12.75">
      <c r="B21" s="475" t="s">
        <v>65</v>
      </c>
      <c r="C21" s="476" t="s">
        <v>69</v>
      </c>
      <c r="D21" s="477" t="s">
        <v>69</v>
      </c>
      <c r="E21" s="477" t="s">
        <v>69</v>
      </c>
      <c r="F21" s="477" t="s">
        <v>69</v>
      </c>
      <c r="G21" s="478" t="s">
        <v>69</v>
      </c>
      <c r="H21" s="477" t="s">
        <v>69</v>
      </c>
      <c r="I21" s="477" t="s">
        <v>69</v>
      </c>
      <c r="J21" s="477" t="s">
        <v>69</v>
      </c>
      <c r="K21" s="477" t="s">
        <v>69</v>
      </c>
      <c r="L21" s="477" t="s">
        <v>69</v>
      </c>
      <c r="M21" s="477" t="s">
        <v>69</v>
      </c>
      <c r="N21" s="477" t="s">
        <v>69</v>
      </c>
      <c r="O21" s="477" t="s">
        <v>69</v>
      </c>
      <c r="P21" s="477" t="s">
        <v>69</v>
      </c>
      <c r="Q21" s="477" t="s">
        <v>69</v>
      </c>
      <c r="R21" s="477" t="s">
        <v>69</v>
      </c>
      <c r="S21" s="477" t="s">
        <v>69</v>
      </c>
      <c r="T21" s="477" t="s">
        <v>69</v>
      </c>
      <c r="U21" s="477" t="s">
        <v>71</v>
      </c>
      <c r="V21" s="477" t="s">
        <v>71</v>
      </c>
      <c r="W21" s="477" t="s">
        <v>205</v>
      </c>
      <c r="X21" s="477" t="s">
        <v>69</v>
      </c>
      <c r="Y21" s="477" t="s">
        <v>69</v>
      </c>
      <c r="Z21" s="477" t="s">
        <v>69</v>
      </c>
      <c r="AA21" s="477" t="s">
        <v>69</v>
      </c>
      <c r="AB21" s="477" t="s">
        <v>69</v>
      </c>
      <c r="AC21" s="477" t="s">
        <v>69</v>
      </c>
      <c r="AD21" s="477" t="s">
        <v>69</v>
      </c>
      <c r="AE21" s="477" t="s">
        <v>69</v>
      </c>
      <c r="AF21" s="477" t="s">
        <v>69</v>
      </c>
      <c r="AG21" s="477" t="s">
        <v>69</v>
      </c>
      <c r="AH21" s="477" t="s">
        <v>71</v>
      </c>
      <c r="AI21" s="477" t="s">
        <v>71</v>
      </c>
      <c r="AJ21" s="477" t="s">
        <v>56</v>
      </c>
      <c r="AK21" s="477" t="s">
        <v>56</v>
      </c>
      <c r="AL21" s="477" t="s">
        <v>56</v>
      </c>
      <c r="AM21" s="477" t="s">
        <v>56</v>
      </c>
      <c r="AN21" s="477" t="s">
        <v>77</v>
      </c>
      <c r="AO21" s="477" t="s">
        <v>77</v>
      </c>
      <c r="AP21" s="477" t="s">
        <v>59</v>
      </c>
      <c r="AQ21" s="477" t="s">
        <v>59</v>
      </c>
      <c r="AR21" s="477" t="s">
        <v>59</v>
      </c>
      <c r="AS21" s="477" t="s">
        <v>59</v>
      </c>
      <c r="AT21" s="477" t="s">
        <v>205</v>
      </c>
      <c r="AU21" s="534" t="s">
        <v>205</v>
      </c>
      <c r="AV21" s="534" t="s">
        <v>205</v>
      </c>
      <c r="AW21" s="534" t="s">
        <v>205</v>
      </c>
      <c r="AX21" s="534" t="s">
        <v>205</v>
      </c>
      <c r="AY21" s="534" t="s">
        <v>205</v>
      </c>
      <c r="AZ21" s="534" t="s">
        <v>205</v>
      </c>
      <c r="BA21" s="534" t="s">
        <v>205</v>
      </c>
      <c r="BB21" s="534" t="s">
        <v>205</v>
      </c>
      <c r="BC21" s="670">
        <v>28</v>
      </c>
      <c r="BD21" s="464">
        <v>4</v>
      </c>
      <c r="BE21" s="464">
        <v>0</v>
      </c>
      <c r="BF21" s="464">
        <v>4</v>
      </c>
      <c r="BG21" s="464">
        <v>6</v>
      </c>
      <c r="BH21" s="615">
        <v>10</v>
      </c>
      <c r="BI21" s="722">
        <f t="shared" si="0"/>
        <v>52</v>
      </c>
      <c r="BJ21" s="723" t="s">
        <v>65</v>
      </c>
    </row>
    <row r="22" spans="2:62" ht="13.5">
      <c r="B22" s="479" t="s">
        <v>62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671"/>
      <c r="BC22" s="672"/>
      <c r="BD22" s="471"/>
      <c r="BE22" s="471"/>
      <c r="BF22" s="471"/>
      <c r="BG22" s="471"/>
      <c r="BH22" s="724"/>
      <c r="BI22" s="479">
        <f t="shared" si="0"/>
        <v>0</v>
      </c>
      <c r="BJ22" s="725" t="s">
        <v>62</v>
      </c>
    </row>
    <row r="23" spans="2:62" ht="13.5">
      <c r="B23" s="482" t="s">
        <v>26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650"/>
      <c r="AT23" s="470"/>
      <c r="AU23" s="470"/>
      <c r="AV23" s="470"/>
      <c r="AW23" s="470"/>
      <c r="AX23" s="470"/>
      <c r="AY23" s="673" t="s">
        <v>67</v>
      </c>
      <c r="AZ23" s="535"/>
      <c r="BA23" s="535"/>
      <c r="BB23" s="674"/>
      <c r="BC23" s="675">
        <f aca="true" t="shared" si="1" ref="BC23:BI23">SUM(BC17:BC22)</f>
        <v>178</v>
      </c>
      <c r="BD23" s="676">
        <f t="shared" si="1"/>
        <v>20</v>
      </c>
      <c r="BE23" s="676">
        <f t="shared" si="1"/>
        <v>4</v>
      </c>
      <c r="BF23" s="676">
        <f t="shared" si="1"/>
        <v>4</v>
      </c>
      <c r="BG23" s="676">
        <f t="shared" si="1"/>
        <v>6</v>
      </c>
      <c r="BH23" s="726">
        <f t="shared" si="1"/>
        <v>48</v>
      </c>
      <c r="BI23" s="727">
        <f t="shared" si="1"/>
        <v>260</v>
      </c>
      <c r="BJ23" s="568"/>
    </row>
    <row r="24" ht="7.5" customHeight="1"/>
    <row r="25" spans="2:65" s="155" customFormat="1" ht="29.25" customHeight="1">
      <c r="B25" s="483" t="s">
        <v>68</v>
      </c>
      <c r="C25" s="483"/>
      <c r="D25" s="483"/>
      <c r="E25" s="483"/>
      <c r="F25" s="483"/>
      <c r="G25" s="483"/>
      <c r="H25" s="484"/>
      <c r="I25" s="530" t="s">
        <v>69</v>
      </c>
      <c r="J25" s="531"/>
      <c r="K25" s="484"/>
      <c r="L25" s="484" t="s">
        <v>70</v>
      </c>
      <c r="M25" s="484"/>
      <c r="N25" s="484"/>
      <c r="O25" s="484"/>
      <c r="P25" s="484"/>
      <c r="Q25" s="477" t="s">
        <v>71</v>
      </c>
      <c r="R25" s="533"/>
      <c r="S25" s="484" t="s">
        <v>72</v>
      </c>
      <c r="T25" s="484"/>
      <c r="U25" s="484"/>
      <c r="V25" s="483"/>
      <c r="W25" s="534" t="s">
        <v>73</v>
      </c>
      <c r="X25" s="484"/>
      <c r="Y25" s="484" t="s">
        <v>74</v>
      </c>
      <c r="Z25" s="484"/>
      <c r="AA25" s="484"/>
      <c r="AB25" s="483"/>
      <c r="AC25" s="534" t="s">
        <v>56</v>
      </c>
      <c r="AD25" s="484"/>
      <c r="AE25" s="484" t="s">
        <v>75</v>
      </c>
      <c r="AF25" s="484"/>
      <c r="AG25" s="484"/>
      <c r="AH25" s="483"/>
      <c r="AI25" s="534" t="s">
        <v>59</v>
      </c>
      <c r="AJ25" s="484"/>
      <c r="AK25" s="483" t="s">
        <v>76</v>
      </c>
      <c r="AL25" s="483"/>
      <c r="AM25" s="483"/>
      <c r="AN25" s="483"/>
      <c r="AO25" s="483"/>
      <c r="AP25" s="483"/>
      <c r="AQ25" s="483"/>
      <c r="AR25" s="484"/>
      <c r="AS25" s="651" t="s">
        <v>77</v>
      </c>
      <c r="AT25" s="652"/>
      <c r="AU25" s="484"/>
      <c r="AV25" s="483" t="s">
        <v>78</v>
      </c>
      <c r="AW25" s="483"/>
      <c r="AX25" s="483"/>
      <c r="AY25" s="483"/>
      <c r="AZ25" s="483"/>
      <c r="BA25" s="448"/>
      <c r="BB25" s="534" t="s">
        <v>79</v>
      </c>
      <c r="BC25" s="484"/>
      <c r="BD25" s="483" t="s">
        <v>52</v>
      </c>
      <c r="BE25" s="483"/>
      <c r="BF25" s="483"/>
      <c r="BG25" s="483"/>
      <c r="BH25" s="533" t="s">
        <v>26</v>
      </c>
      <c r="BI25" s="533"/>
      <c r="BJ25" s="448"/>
      <c r="BK25" s="484"/>
      <c r="BL25" s="484"/>
      <c r="BM25" s="484"/>
    </row>
    <row r="26" spans="2:56" ht="3.75" customHeight="1"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3"/>
      <c r="Z26" s="483"/>
      <c r="AA26" s="483"/>
      <c r="AB26" s="483"/>
      <c r="AC26" s="483"/>
      <c r="AD26" s="483"/>
      <c r="AE26" s="483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</row>
    <row r="27" spans="2:62" ht="18" customHeight="1">
      <c r="B27" s="457" t="s">
        <v>81</v>
      </c>
      <c r="C27" s="486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543"/>
      <c r="AC27" s="543"/>
      <c r="AD27" s="544" t="s">
        <v>206</v>
      </c>
      <c r="AE27" s="545" t="s">
        <v>207</v>
      </c>
      <c r="AF27" s="546" t="s">
        <v>208</v>
      </c>
      <c r="AG27" s="514"/>
      <c r="AH27" s="514"/>
      <c r="AI27" s="514"/>
      <c r="AJ27" s="585"/>
      <c r="AK27" s="493" t="s">
        <v>209</v>
      </c>
      <c r="AL27" s="494"/>
      <c r="AM27" s="494"/>
      <c r="AN27" s="494"/>
      <c r="AO27" s="494"/>
      <c r="AP27" s="494"/>
      <c r="AQ27" s="494"/>
      <c r="AR27" s="494"/>
      <c r="AS27" s="557"/>
      <c r="AT27" s="557"/>
      <c r="AU27" s="557"/>
      <c r="AV27" s="557"/>
      <c r="AW27" s="557"/>
      <c r="AX27" s="558"/>
      <c r="AY27" s="669" t="s">
        <v>85</v>
      </c>
      <c r="AZ27" s="529"/>
      <c r="BA27" s="529"/>
      <c r="BB27" s="529"/>
      <c r="BC27" s="529"/>
      <c r="BD27" s="529"/>
      <c r="BE27" s="529"/>
      <c r="BF27" s="529"/>
      <c r="BG27" s="529"/>
      <c r="BH27" s="529"/>
      <c r="BI27" s="529"/>
      <c r="BJ27" s="728"/>
    </row>
    <row r="28" spans="2:62" ht="12.75" customHeight="1">
      <c r="B28" s="461"/>
      <c r="C28" s="488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547"/>
      <c r="AC28" s="548"/>
      <c r="AD28" s="549"/>
      <c r="AE28" s="550"/>
      <c r="AF28" s="551" t="s">
        <v>210</v>
      </c>
      <c r="AG28" s="586"/>
      <c r="AH28" s="586"/>
      <c r="AI28" s="586"/>
      <c r="AJ28" s="587"/>
      <c r="AK28" s="588" t="s">
        <v>86</v>
      </c>
      <c r="AL28" s="589"/>
      <c r="AM28" s="590" t="s">
        <v>87</v>
      </c>
      <c r="AN28" s="590"/>
      <c r="AO28" s="590"/>
      <c r="AP28" s="590"/>
      <c r="AQ28" s="590"/>
      <c r="AR28" s="590"/>
      <c r="AS28" s="653" t="s">
        <v>88</v>
      </c>
      <c r="AT28" s="653"/>
      <c r="AU28" s="653"/>
      <c r="AV28" s="654"/>
      <c r="AW28" s="677" t="s">
        <v>89</v>
      </c>
      <c r="AX28" s="677"/>
      <c r="AY28" s="465" t="s">
        <v>90</v>
      </c>
      <c r="AZ28" s="466"/>
      <c r="BA28" s="466" t="s">
        <v>91</v>
      </c>
      <c r="BB28" s="466"/>
      <c r="BC28" s="466" t="s">
        <v>92</v>
      </c>
      <c r="BD28" s="466"/>
      <c r="BE28" s="466" t="s">
        <v>93</v>
      </c>
      <c r="BF28" s="466"/>
      <c r="BG28" s="466" t="s">
        <v>94</v>
      </c>
      <c r="BH28" s="466"/>
      <c r="BI28" s="729" t="s">
        <v>95</v>
      </c>
      <c r="BJ28" s="663"/>
    </row>
    <row r="29" spans="2:62" ht="18" customHeight="1">
      <c r="B29" s="461"/>
      <c r="C29" s="488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547"/>
      <c r="AC29" s="548"/>
      <c r="AD29" s="549"/>
      <c r="AE29" s="550"/>
      <c r="AF29" s="552" t="s">
        <v>96</v>
      </c>
      <c r="AG29" s="591"/>
      <c r="AH29" s="592" t="s">
        <v>97</v>
      </c>
      <c r="AI29" s="591"/>
      <c r="AJ29" s="593" t="s">
        <v>98</v>
      </c>
      <c r="AK29" s="555"/>
      <c r="AL29" s="594"/>
      <c r="AM29" s="595" t="s">
        <v>99</v>
      </c>
      <c r="AN29" s="596"/>
      <c r="AO29" s="596" t="s">
        <v>100</v>
      </c>
      <c r="AP29" s="596"/>
      <c r="AQ29" s="596" t="s">
        <v>101</v>
      </c>
      <c r="AR29" s="596"/>
      <c r="AS29" s="596" t="s">
        <v>102</v>
      </c>
      <c r="AT29" s="596"/>
      <c r="AU29" s="596" t="s">
        <v>103</v>
      </c>
      <c r="AV29" s="596"/>
      <c r="AW29" s="678"/>
      <c r="AX29" s="678"/>
      <c r="AY29" s="679">
        <v>1</v>
      </c>
      <c r="AZ29" s="680">
        <v>2</v>
      </c>
      <c r="BA29" s="680">
        <v>3</v>
      </c>
      <c r="BB29" s="680">
        <v>4</v>
      </c>
      <c r="BC29" s="680">
        <v>5</v>
      </c>
      <c r="BD29" s="680">
        <v>6</v>
      </c>
      <c r="BE29" s="680">
        <v>7</v>
      </c>
      <c r="BF29" s="680">
        <v>8</v>
      </c>
      <c r="BG29" s="680">
        <v>9</v>
      </c>
      <c r="BH29" s="680">
        <v>10</v>
      </c>
      <c r="BI29" s="682">
        <v>11</v>
      </c>
      <c r="BJ29" s="730">
        <v>12</v>
      </c>
    </row>
    <row r="30" spans="2:62" ht="18" customHeight="1">
      <c r="B30" s="461"/>
      <c r="C30" s="489" t="s">
        <v>211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553"/>
      <c r="AC30" s="554"/>
      <c r="AD30" s="549"/>
      <c r="AE30" s="550"/>
      <c r="AF30" s="555"/>
      <c r="AG30" s="594"/>
      <c r="AH30" s="597"/>
      <c r="AI30" s="594"/>
      <c r="AJ30" s="598"/>
      <c r="AK30" s="555"/>
      <c r="AL30" s="594"/>
      <c r="AM30" s="595"/>
      <c r="AN30" s="596"/>
      <c r="AO30" s="596"/>
      <c r="AP30" s="596"/>
      <c r="AQ30" s="596"/>
      <c r="AR30" s="596"/>
      <c r="AS30" s="596"/>
      <c r="AT30" s="596"/>
      <c r="AU30" s="596"/>
      <c r="AV30" s="596"/>
      <c r="AW30" s="678"/>
      <c r="AX30" s="678"/>
      <c r="AY30" s="681" t="s">
        <v>105</v>
      </c>
      <c r="AZ30" s="682"/>
      <c r="BA30" s="682"/>
      <c r="BB30" s="682"/>
      <c r="BC30" s="682"/>
      <c r="BD30" s="682"/>
      <c r="BE30" s="682"/>
      <c r="BF30" s="682"/>
      <c r="BG30" s="682"/>
      <c r="BH30" s="682"/>
      <c r="BI30" s="682"/>
      <c r="BJ30" s="730"/>
    </row>
    <row r="31" spans="2:62" ht="18" customHeight="1">
      <c r="B31" s="461"/>
      <c r="C31" s="490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547"/>
      <c r="AC31" s="548"/>
      <c r="AD31" s="549"/>
      <c r="AE31" s="550"/>
      <c r="AF31" s="555"/>
      <c r="AG31" s="594"/>
      <c r="AH31" s="597"/>
      <c r="AI31" s="594"/>
      <c r="AJ31" s="598"/>
      <c r="AK31" s="555"/>
      <c r="AL31" s="594"/>
      <c r="AM31" s="595"/>
      <c r="AN31" s="596"/>
      <c r="AO31" s="596"/>
      <c r="AP31" s="596"/>
      <c r="AQ31" s="596"/>
      <c r="AR31" s="596"/>
      <c r="AS31" s="596"/>
      <c r="AT31" s="596"/>
      <c r="AU31" s="596"/>
      <c r="AV31" s="596"/>
      <c r="AW31" s="678"/>
      <c r="AX31" s="678"/>
      <c r="AY31" s="476">
        <v>19</v>
      </c>
      <c r="AZ31" s="477">
        <v>19</v>
      </c>
      <c r="BA31" s="477">
        <v>19</v>
      </c>
      <c r="BB31" s="477">
        <v>17</v>
      </c>
      <c r="BC31" s="477">
        <v>19</v>
      </c>
      <c r="BD31" s="477">
        <v>19</v>
      </c>
      <c r="BE31" s="477">
        <v>19</v>
      </c>
      <c r="BF31" s="477">
        <v>19</v>
      </c>
      <c r="BG31" s="477">
        <v>18</v>
      </c>
      <c r="BH31" s="477">
        <v>10</v>
      </c>
      <c r="BI31" s="477">
        <v>0</v>
      </c>
      <c r="BJ31" s="731">
        <v>0</v>
      </c>
    </row>
    <row r="32" spans="2:62" ht="18" customHeight="1">
      <c r="B32" s="461"/>
      <c r="C32" s="488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547"/>
      <c r="AC32" s="548"/>
      <c r="AD32" s="549"/>
      <c r="AE32" s="550"/>
      <c r="AF32" s="555"/>
      <c r="AG32" s="594"/>
      <c r="AH32" s="597"/>
      <c r="AI32" s="594"/>
      <c r="AJ32" s="598"/>
      <c r="AK32" s="555"/>
      <c r="AL32" s="594"/>
      <c r="AM32" s="595"/>
      <c r="AN32" s="596"/>
      <c r="AO32" s="596"/>
      <c r="AP32" s="596"/>
      <c r="AQ32" s="596"/>
      <c r="AR32" s="596"/>
      <c r="AS32" s="596"/>
      <c r="AT32" s="596"/>
      <c r="AU32" s="596"/>
      <c r="AV32" s="596"/>
      <c r="AW32" s="678"/>
      <c r="AX32" s="678"/>
      <c r="AY32" s="476">
        <v>23</v>
      </c>
      <c r="AZ32" s="477">
        <v>29</v>
      </c>
      <c r="BA32" s="477">
        <v>23</v>
      </c>
      <c r="BB32" s="477">
        <v>29</v>
      </c>
      <c r="BC32" s="477">
        <v>23</v>
      </c>
      <c r="BD32" s="477">
        <v>29</v>
      </c>
      <c r="BE32" s="477">
        <v>23</v>
      </c>
      <c r="BF32" s="477">
        <v>29</v>
      </c>
      <c r="BG32" s="477">
        <v>21</v>
      </c>
      <c r="BH32" s="477">
        <v>31</v>
      </c>
      <c r="BI32" s="477">
        <v>0</v>
      </c>
      <c r="BJ32" s="731">
        <v>0</v>
      </c>
    </row>
    <row r="33" spans="2:62" ht="0.75" customHeight="1" hidden="1">
      <c r="B33" s="461"/>
      <c r="C33" s="488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88"/>
      <c r="AE33" s="556"/>
      <c r="AF33" s="555"/>
      <c r="AG33" s="594"/>
      <c r="AH33" s="597"/>
      <c r="AI33" s="594"/>
      <c r="AJ33" s="597"/>
      <c r="AK33" s="599"/>
      <c r="AL33" s="600"/>
      <c r="AM33" s="601"/>
      <c r="AN33" s="602"/>
      <c r="AO33" s="602"/>
      <c r="AP33" s="602"/>
      <c r="AQ33" s="602"/>
      <c r="AR33" s="602"/>
      <c r="AS33" s="602"/>
      <c r="AT33" s="602"/>
      <c r="AU33" s="602"/>
      <c r="AV33" s="602"/>
      <c r="AW33" s="683"/>
      <c r="AX33" s="683"/>
      <c r="AY33" s="684" t="s">
        <v>26</v>
      </c>
      <c r="AZ33" s="685"/>
      <c r="BA33" s="685"/>
      <c r="BB33" s="685"/>
      <c r="BC33" s="685"/>
      <c r="BD33" s="685"/>
      <c r="BE33" s="685"/>
      <c r="BF33" s="685"/>
      <c r="BG33" s="685"/>
      <c r="BH33" s="685"/>
      <c r="BI33" s="685"/>
      <c r="BJ33" s="732"/>
    </row>
    <row r="34" spans="2:65" s="156" customFormat="1" ht="15.75" customHeight="1">
      <c r="B34" s="492">
        <v>1</v>
      </c>
      <c r="C34" s="493">
        <v>2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557"/>
      <c r="AC34" s="558"/>
      <c r="AD34" s="493">
        <v>3</v>
      </c>
      <c r="AE34" s="558"/>
      <c r="AF34" s="493">
        <v>4</v>
      </c>
      <c r="AG34" s="603"/>
      <c r="AH34" s="604">
        <v>5</v>
      </c>
      <c r="AI34" s="605"/>
      <c r="AJ34" s="606">
        <v>6</v>
      </c>
      <c r="AK34" s="493">
        <v>7</v>
      </c>
      <c r="AL34" s="603"/>
      <c r="AM34" s="604">
        <v>8</v>
      </c>
      <c r="AN34" s="603"/>
      <c r="AO34" s="604">
        <v>9</v>
      </c>
      <c r="AP34" s="603"/>
      <c r="AQ34" s="604">
        <v>10</v>
      </c>
      <c r="AR34" s="603"/>
      <c r="AS34" s="604">
        <v>11</v>
      </c>
      <c r="AT34" s="603"/>
      <c r="AU34" s="604">
        <v>12</v>
      </c>
      <c r="AV34" s="603"/>
      <c r="AW34" s="604">
        <v>13</v>
      </c>
      <c r="AX34" s="603"/>
      <c r="AY34" s="686">
        <v>14</v>
      </c>
      <c r="AZ34" s="687">
        <v>15</v>
      </c>
      <c r="BA34" s="688">
        <v>16</v>
      </c>
      <c r="BB34" s="687">
        <v>17</v>
      </c>
      <c r="BC34" s="688">
        <v>18</v>
      </c>
      <c r="BD34" s="687">
        <v>19</v>
      </c>
      <c r="BE34" s="688">
        <v>20</v>
      </c>
      <c r="BF34" s="687">
        <v>21</v>
      </c>
      <c r="BG34" s="688">
        <v>22</v>
      </c>
      <c r="BH34" s="687">
        <v>23</v>
      </c>
      <c r="BI34" s="688">
        <v>24</v>
      </c>
      <c r="BJ34" s="733">
        <v>25</v>
      </c>
      <c r="BK34" s="734"/>
      <c r="BL34" s="734"/>
      <c r="BM34" s="734"/>
    </row>
    <row r="35" spans="2:62" ht="6.75" customHeight="1" hidden="1">
      <c r="B35" s="495"/>
      <c r="C35" s="496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6"/>
      <c r="AE35" s="559"/>
      <c r="AF35" s="497"/>
      <c r="AG35" s="607"/>
      <c r="AH35" s="497"/>
      <c r="AI35" s="497"/>
      <c r="AJ35" s="608"/>
      <c r="AK35" s="496"/>
      <c r="AL35" s="607"/>
      <c r="AM35" s="609"/>
      <c r="AN35" s="609"/>
      <c r="AO35" s="655"/>
      <c r="AP35" s="607"/>
      <c r="AQ35" s="655"/>
      <c r="AR35" s="497"/>
      <c r="AS35" s="655"/>
      <c r="AT35" s="497"/>
      <c r="AU35" s="655"/>
      <c r="AV35" s="607"/>
      <c r="AW35" s="497"/>
      <c r="AX35" s="497"/>
      <c r="AY35" s="689"/>
      <c r="AZ35" s="690"/>
      <c r="BA35" s="690"/>
      <c r="BB35" s="690"/>
      <c r="BC35" s="690"/>
      <c r="BD35" s="690"/>
      <c r="BE35" s="690"/>
      <c r="BF35" s="690"/>
      <c r="BG35" s="690"/>
      <c r="BH35" s="690"/>
      <c r="BI35" s="690"/>
      <c r="BJ35" s="735"/>
    </row>
    <row r="36" spans="2:65" s="157" customFormat="1" ht="12" customHeight="1" hidden="1">
      <c r="B36" s="498"/>
      <c r="C36" s="499"/>
      <c r="D36" s="500"/>
      <c r="E36" s="500"/>
      <c r="F36" s="501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60"/>
      <c r="AD36" s="561"/>
      <c r="AE36" s="562"/>
      <c r="AF36" s="563"/>
      <c r="AG36" s="610"/>
      <c r="AH36" s="611"/>
      <c r="AI36" s="610"/>
      <c r="AJ36" s="612"/>
      <c r="AK36" s="574">
        <f>SUM(AM36,AW36)</f>
        <v>0</v>
      </c>
      <c r="AL36" s="610"/>
      <c r="AM36" s="613">
        <f>SUM(AO36:AV36)</f>
        <v>0</v>
      </c>
      <c r="AN36" s="613"/>
      <c r="AO36" s="613"/>
      <c r="AP36" s="613"/>
      <c r="AQ36" s="613"/>
      <c r="AR36" s="613"/>
      <c r="AS36" s="613"/>
      <c r="AT36" s="613"/>
      <c r="AU36" s="613"/>
      <c r="AV36" s="613"/>
      <c r="AW36" s="563"/>
      <c r="AX36" s="691"/>
      <c r="AY36" s="692"/>
      <c r="AZ36" s="693"/>
      <c r="BA36" s="693"/>
      <c r="BB36" s="693"/>
      <c r="BC36" s="693"/>
      <c r="BD36" s="693"/>
      <c r="BE36" s="693"/>
      <c r="BF36" s="693"/>
      <c r="BG36" s="693"/>
      <c r="BH36" s="693"/>
      <c r="BI36" s="693"/>
      <c r="BJ36" s="736"/>
      <c r="BK36" s="583"/>
      <c r="BL36" s="583"/>
      <c r="BM36" s="583"/>
    </row>
    <row r="37" spans="1:65" s="158" customFormat="1" ht="13.5" hidden="1">
      <c r="A37" s="212"/>
      <c r="B37" s="502"/>
      <c r="C37" s="503"/>
      <c r="D37" s="500"/>
      <c r="E37" s="500"/>
      <c r="F37" s="504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60"/>
      <c r="AD37" s="564"/>
      <c r="AE37" s="565"/>
      <c r="AF37" s="566"/>
      <c r="AG37" s="614"/>
      <c r="AH37" s="615"/>
      <c r="AI37" s="614"/>
      <c r="AJ37" s="616"/>
      <c r="AK37" s="617">
        <f>SUM(AM37,AW37)</f>
        <v>0</v>
      </c>
      <c r="AL37" s="618"/>
      <c r="AM37" s="619">
        <f>SUM(AO37:AV37)</f>
        <v>0</v>
      </c>
      <c r="AN37" s="619"/>
      <c r="AO37" s="619"/>
      <c r="AP37" s="619"/>
      <c r="AQ37" s="619"/>
      <c r="AR37" s="619"/>
      <c r="AS37" s="619"/>
      <c r="AT37" s="619"/>
      <c r="AU37" s="619"/>
      <c r="AV37" s="619"/>
      <c r="AW37" s="694"/>
      <c r="AX37" s="695"/>
      <c r="AY37" s="696"/>
      <c r="AZ37" s="619"/>
      <c r="BA37" s="619"/>
      <c r="BB37" s="619"/>
      <c r="BC37" s="619"/>
      <c r="BD37" s="619"/>
      <c r="BE37" s="619"/>
      <c r="BF37" s="619"/>
      <c r="BG37" s="619"/>
      <c r="BH37" s="619"/>
      <c r="BI37" s="619"/>
      <c r="BJ37" s="737"/>
      <c r="BK37" s="579"/>
      <c r="BL37" s="579"/>
      <c r="BM37" s="579"/>
    </row>
    <row r="38" spans="2:65" s="158" customFormat="1" ht="13.5" hidden="1">
      <c r="B38" s="505"/>
      <c r="C38" s="506"/>
      <c r="D38" s="507"/>
      <c r="E38" s="507"/>
      <c r="F38" s="508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67"/>
      <c r="AD38" s="506"/>
      <c r="AE38" s="568"/>
      <c r="AF38" s="567"/>
      <c r="AG38" s="620"/>
      <c r="AH38" s="567"/>
      <c r="AI38" s="538"/>
      <c r="AJ38" s="621"/>
      <c r="AK38" s="622">
        <f>SUM(AM38,AW38)</f>
        <v>0</v>
      </c>
      <c r="AL38" s="623"/>
      <c r="AM38" s="624">
        <f>SUM(AO38:AV38)</f>
        <v>0</v>
      </c>
      <c r="AN38" s="623"/>
      <c r="AO38" s="656"/>
      <c r="AP38" s="657"/>
      <c r="AQ38" s="656"/>
      <c r="AR38" s="657"/>
      <c r="AS38" s="656"/>
      <c r="AT38" s="657"/>
      <c r="AU38" s="656"/>
      <c r="AV38" s="657"/>
      <c r="AW38" s="656"/>
      <c r="AX38" s="697"/>
      <c r="AY38" s="698"/>
      <c r="AZ38" s="699"/>
      <c r="BA38" s="699"/>
      <c r="BB38" s="699"/>
      <c r="BC38" s="699"/>
      <c r="BD38" s="699"/>
      <c r="BE38" s="699"/>
      <c r="BF38" s="699"/>
      <c r="BG38" s="699"/>
      <c r="BH38" s="699"/>
      <c r="BI38" s="699"/>
      <c r="BJ38" s="738"/>
      <c r="BK38" s="579"/>
      <c r="BL38" s="579"/>
      <c r="BM38" s="579"/>
    </row>
    <row r="39" spans="2:65" s="159" customFormat="1" ht="6.75" customHeight="1" hidden="1">
      <c r="B39" s="509"/>
      <c r="C39" s="510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35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35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35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739"/>
      <c r="BK39" s="452"/>
      <c r="BL39" s="452"/>
      <c r="BM39" s="452"/>
    </row>
    <row r="40" spans="2:65" s="158" customFormat="1" ht="12.75" hidden="1">
      <c r="B40" s="512"/>
      <c r="C40" s="513" t="s">
        <v>108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36" t="s">
        <v>109</v>
      </c>
      <c r="S40" s="537"/>
      <c r="T40" s="537"/>
      <c r="U40" s="537"/>
      <c r="V40" s="537"/>
      <c r="W40" s="537"/>
      <c r="X40" s="537"/>
      <c r="Y40" s="537"/>
      <c r="Z40" s="537"/>
      <c r="AA40" s="569"/>
      <c r="AB40" s="570"/>
      <c r="AC40" s="570"/>
      <c r="AD40" s="570"/>
      <c r="AE40" s="570"/>
      <c r="AF40" s="570"/>
      <c r="AG40" s="570"/>
      <c r="AH40" s="570"/>
      <c r="AI40" s="570"/>
      <c r="AJ40" s="625"/>
      <c r="AK40" s="626">
        <f>SUM(AM40,AW40)</f>
        <v>0</v>
      </c>
      <c r="AL40" s="627"/>
      <c r="AM40" s="628">
        <f>SUM(AO40:AV40)</f>
        <v>0</v>
      </c>
      <c r="AN40" s="629"/>
      <c r="AO40" s="628"/>
      <c r="AP40" s="629"/>
      <c r="AQ40" s="628"/>
      <c r="AR40" s="629"/>
      <c r="AS40" s="628"/>
      <c r="AT40" s="629"/>
      <c r="AU40" s="628"/>
      <c r="AV40" s="629"/>
      <c r="AW40" s="628"/>
      <c r="AX40" s="700"/>
      <c r="AY40" s="701">
        <f aca="true" t="shared" si="2" ref="AY40:BJ40">SUM(AY36:AY38)</f>
        <v>0</v>
      </c>
      <c r="AZ40" s="702">
        <f t="shared" si="2"/>
        <v>0</v>
      </c>
      <c r="BA40" s="702">
        <f t="shared" si="2"/>
        <v>0</v>
      </c>
      <c r="BB40" s="702">
        <f t="shared" si="2"/>
        <v>0</v>
      </c>
      <c r="BC40" s="702">
        <f t="shared" si="2"/>
        <v>0</v>
      </c>
      <c r="BD40" s="702">
        <f t="shared" si="2"/>
        <v>0</v>
      </c>
      <c r="BE40" s="702">
        <f t="shared" si="2"/>
        <v>0</v>
      </c>
      <c r="BF40" s="702">
        <f t="shared" si="2"/>
        <v>0</v>
      </c>
      <c r="BG40" s="702">
        <f t="shared" si="2"/>
        <v>0</v>
      </c>
      <c r="BH40" s="702">
        <f t="shared" si="2"/>
        <v>0</v>
      </c>
      <c r="BI40" s="740">
        <f t="shared" si="2"/>
        <v>0</v>
      </c>
      <c r="BJ40" s="741">
        <f t="shared" si="2"/>
        <v>0</v>
      </c>
      <c r="BK40" s="579"/>
      <c r="BL40" s="579"/>
      <c r="BM40" s="579"/>
    </row>
    <row r="41" spans="2:62" ht="12.75" hidden="1">
      <c r="B41" s="515"/>
      <c r="C41" s="516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38" t="s">
        <v>110</v>
      </c>
      <c r="S41" s="456"/>
      <c r="T41" s="456"/>
      <c r="U41" s="456"/>
      <c r="V41" s="456"/>
      <c r="W41" s="456"/>
      <c r="X41" s="456"/>
      <c r="Y41" s="456"/>
      <c r="Z41" s="456"/>
      <c r="AA41" s="452"/>
      <c r="AB41" s="456"/>
      <c r="AC41" s="456"/>
      <c r="AD41" s="456"/>
      <c r="AE41" s="456"/>
      <c r="AF41" s="456"/>
      <c r="AG41" s="456"/>
      <c r="AH41" s="456"/>
      <c r="AI41" s="456"/>
      <c r="AJ41" s="456"/>
      <c r="AK41" s="630">
        <f>SUM(AM41,AW41)</f>
        <v>0</v>
      </c>
      <c r="AL41" s="631"/>
      <c r="AM41" s="632">
        <f>SUM(AO41:AV41)</f>
        <v>0</v>
      </c>
      <c r="AN41" s="633"/>
      <c r="AO41" s="632"/>
      <c r="AP41" s="633"/>
      <c r="AQ41" s="632"/>
      <c r="AR41" s="633"/>
      <c r="AS41" s="632"/>
      <c r="AT41" s="633"/>
      <c r="AU41" s="632"/>
      <c r="AV41" s="633"/>
      <c r="AW41" s="632"/>
      <c r="AX41" s="703"/>
      <c r="AY41" s="704">
        <f aca="true" t="shared" si="3" ref="AY41:BJ41">AY40</f>
        <v>0</v>
      </c>
      <c r="AZ41" s="705">
        <f t="shared" si="3"/>
        <v>0</v>
      </c>
      <c r="BA41" s="705">
        <f t="shared" si="3"/>
        <v>0</v>
      </c>
      <c r="BB41" s="705">
        <f t="shared" si="3"/>
        <v>0</v>
      </c>
      <c r="BC41" s="705">
        <f t="shared" si="3"/>
        <v>0</v>
      </c>
      <c r="BD41" s="705">
        <f t="shared" si="3"/>
        <v>0</v>
      </c>
      <c r="BE41" s="705">
        <f t="shared" si="3"/>
        <v>0</v>
      </c>
      <c r="BF41" s="705">
        <f t="shared" si="3"/>
        <v>0</v>
      </c>
      <c r="BG41" s="705">
        <f t="shared" si="3"/>
        <v>0</v>
      </c>
      <c r="BH41" s="705">
        <f t="shared" si="3"/>
        <v>0</v>
      </c>
      <c r="BI41" s="705">
        <f t="shared" si="3"/>
        <v>0</v>
      </c>
      <c r="BJ41" s="742">
        <f t="shared" si="3"/>
        <v>0</v>
      </c>
    </row>
    <row r="42" spans="2:62" ht="12.75" hidden="1">
      <c r="B42" s="515"/>
      <c r="C42" s="516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39" t="s">
        <v>212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456"/>
      <c r="AE42" s="456"/>
      <c r="AF42" s="456"/>
      <c r="AG42" s="456"/>
      <c r="AH42" s="456"/>
      <c r="AI42" s="456"/>
      <c r="AJ42" s="456"/>
      <c r="AK42" s="630"/>
      <c r="AL42" s="631"/>
      <c r="AM42" s="634"/>
      <c r="AN42" s="633"/>
      <c r="AO42" s="634"/>
      <c r="AP42" s="633"/>
      <c r="AQ42" s="634"/>
      <c r="AR42" s="633"/>
      <c r="AS42" s="634"/>
      <c r="AT42" s="633"/>
      <c r="AU42" s="634"/>
      <c r="AV42" s="633"/>
      <c r="AW42" s="634"/>
      <c r="AX42" s="634"/>
      <c r="AY42" s="704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42"/>
    </row>
    <row r="43" spans="2:62" ht="13.5" hidden="1">
      <c r="B43" s="515"/>
      <c r="C43" s="516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38" t="s">
        <v>213</v>
      </c>
      <c r="S43" s="456"/>
      <c r="T43" s="456"/>
      <c r="U43" s="456"/>
      <c r="V43" s="456"/>
      <c r="W43" s="456"/>
      <c r="X43" s="456"/>
      <c r="Y43" s="456"/>
      <c r="Z43" s="456"/>
      <c r="AA43" s="452"/>
      <c r="AB43" s="456"/>
      <c r="AC43" s="456"/>
      <c r="AD43" s="456"/>
      <c r="AE43" s="456"/>
      <c r="AF43" s="456"/>
      <c r="AG43" s="456"/>
      <c r="AH43" s="456"/>
      <c r="AI43" s="456"/>
      <c r="AJ43" s="456"/>
      <c r="AK43" s="635"/>
      <c r="AL43" s="636"/>
      <c r="AM43" s="637"/>
      <c r="AN43" s="638"/>
      <c r="AO43" s="637"/>
      <c r="AP43" s="638"/>
      <c r="AQ43" s="637"/>
      <c r="AR43" s="638"/>
      <c r="AS43" s="637"/>
      <c r="AT43" s="638"/>
      <c r="AU43" s="637"/>
      <c r="AV43" s="638"/>
      <c r="AW43" s="637"/>
      <c r="AX43" s="637"/>
      <c r="AY43" s="706"/>
      <c r="AZ43" s="707"/>
      <c r="BA43" s="707"/>
      <c r="BB43" s="707"/>
      <c r="BC43" s="707"/>
      <c r="BD43" s="707"/>
      <c r="BE43" s="707"/>
      <c r="BF43" s="707"/>
      <c r="BG43" s="707"/>
      <c r="BH43" s="707"/>
      <c r="BI43" s="707"/>
      <c r="BJ43" s="743"/>
    </row>
    <row r="44" spans="2:62" ht="12.75" hidden="1">
      <c r="B44" s="515"/>
      <c r="C44" s="518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38" t="s">
        <v>111</v>
      </c>
      <c r="S44" s="456"/>
      <c r="T44" s="456"/>
      <c r="U44" s="456"/>
      <c r="V44" s="456"/>
      <c r="W44" s="456"/>
      <c r="X44" s="456"/>
      <c r="Y44" s="456"/>
      <c r="Z44" s="456"/>
      <c r="AB44" s="571"/>
      <c r="AC44" s="571"/>
      <c r="AD44" s="571"/>
      <c r="AE44" s="571"/>
      <c r="AF44" s="571"/>
      <c r="AG44" s="571"/>
      <c r="AH44" s="571"/>
      <c r="AI44" s="571"/>
      <c r="AJ44" s="571"/>
      <c r="AK44" s="639">
        <f>SUM(AY44:BJ44)</f>
        <v>0</v>
      </c>
      <c r="AL44" s="640"/>
      <c r="AM44" s="641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  <c r="AY44" s="708"/>
      <c r="AZ44" s="709"/>
      <c r="BA44" s="709"/>
      <c r="BB44" s="709"/>
      <c r="BC44" s="709"/>
      <c r="BD44" s="709"/>
      <c r="BE44" s="709"/>
      <c r="BF44" s="709"/>
      <c r="BG44" s="709"/>
      <c r="BH44" s="709"/>
      <c r="BI44" s="709"/>
      <c r="BJ44" s="744"/>
    </row>
    <row r="45" spans="1:62" ht="12.75" hidden="1">
      <c r="A45" s="230">
        <f>AW45</f>
        <v>0</v>
      </c>
      <c r="B45" s="515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540" t="s">
        <v>113</v>
      </c>
      <c r="S45" s="456"/>
      <c r="T45" s="456"/>
      <c r="U45" s="456"/>
      <c r="V45" s="538"/>
      <c r="W45" s="456"/>
      <c r="X45" s="456"/>
      <c r="Y45" s="456"/>
      <c r="Z45" s="456"/>
      <c r="AB45" s="572"/>
      <c r="AC45" s="572"/>
      <c r="AD45" s="572"/>
      <c r="AE45" s="572"/>
      <c r="AF45" s="572"/>
      <c r="AG45" s="572"/>
      <c r="AH45" s="572"/>
      <c r="AI45" s="572"/>
      <c r="AJ45" s="572"/>
      <c r="AK45" s="642">
        <f>SUM(AY45:BJ45)</f>
        <v>0</v>
      </c>
      <c r="AL45" s="643"/>
      <c r="AM45" s="644" t="s">
        <v>214</v>
      </c>
      <c r="AN45" s="538"/>
      <c r="AO45" s="538"/>
      <c r="AP45" s="538"/>
      <c r="AQ45" s="538"/>
      <c r="AR45" s="538"/>
      <c r="AS45" s="538"/>
      <c r="AT45" s="538"/>
      <c r="AU45" s="538"/>
      <c r="AV45" s="658"/>
      <c r="AW45" s="710">
        <f>AK40/KCU+AK45+MPNE</f>
        <v>0</v>
      </c>
      <c r="AX45" s="711"/>
      <c r="AY45" s="476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731"/>
    </row>
    <row r="46" spans="2:62" ht="13.5" hidden="1">
      <c r="B46" s="519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41" t="s">
        <v>114</v>
      </c>
      <c r="S46" s="520"/>
      <c r="T46" s="520"/>
      <c r="U46" s="520"/>
      <c r="V46" s="542"/>
      <c r="W46" s="520"/>
      <c r="X46" s="520"/>
      <c r="Y46" s="520"/>
      <c r="Z46" s="520"/>
      <c r="AA46" s="485"/>
      <c r="AB46" s="573"/>
      <c r="AC46" s="573"/>
      <c r="AD46" s="573"/>
      <c r="AE46" s="573"/>
      <c r="AF46" s="573"/>
      <c r="AG46" s="573"/>
      <c r="AH46" s="573"/>
      <c r="AI46" s="573"/>
      <c r="AJ46" s="573"/>
      <c r="AK46" s="645">
        <f>SUM(AY46:BJ46)</f>
        <v>0</v>
      </c>
      <c r="AL46" s="646"/>
      <c r="AM46" s="647"/>
      <c r="AN46" s="542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712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745"/>
    </row>
    <row r="47" spans="2:62" ht="6.75" customHeight="1">
      <c r="B47" s="495"/>
      <c r="C47" s="496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6"/>
      <c r="AE47" s="559"/>
      <c r="AF47" s="497"/>
      <c r="AG47" s="607"/>
      <c r="AH47" s="497"/>
      <c r="AI47" s="497"/>
      <c r="AJ47" s="608"/>
      <c r="AK47" s="496"/>
      <c r="AL47" s="607"/>
      <c r="AM47" s="609"/>
      <c r="AN47" s="609"/>
      <c r="AO47" s="655"/>
      <c r="AP47" s="607"/>
      <c r="AQ47" s="655"/>
      <c r="AR47" s="497"/>
      <c r="AS47" s="655"/>
      <c r="AT47" s="497"/>
      <c r="AU47" s="655"/>
      <c r="AV47" s="607"/>
      <c r="AW47" s="497"/>
      <c r="AX47" s="497"/>
      <c r="AY47" s="689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735"/>
    </row>
    <row r="48" spans="2:65" s="157" customFormat="1" ht="12" customHeight="1" hidden="1">
      <c r="B48" s="498"/>
      <c r="C48" s="499"/>
      <c r="D48" s="500"/>
      <c r="E48" s="500"/>
      <c r="F48" s="501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60"/>
      <c r="AD48" s="561"/>
      <c r="AE48" s="562"/>
      <c r="AF48" s="563"/>
      <c r="AG48" s="610"/>
      <c r="AH48" s="611"/>
      <c r="AI48" s="610"/>
      <c r="AJ48" s="612"/>
      <c r="AK48" s="574">
        <f aca="true" t="shared" si="4" ref="AK48:AK78">SUM(AM48,AW48)</f>
        <v>0</v>
      </c>
      <c r="AL48" s="610"/>
      <c r="AM48" s="613">
        <f aca="true" t="shared" si="5" ref="AM48:AM78">SUM(AO48:AV48)</f>
        <v>0</v>
      </c>
      <c r="AN48" s="613"/>
      <c r="AO48" s="613"/>
      <c r="AP48" s="613"/>
      <c r="AQ48" s="613"/>
      <c r="AR48" s="613"/>
      <c r="AS48" s="613"/>
      <c r="AT48" s="613"/>
      <c r="AU48" s="613"/>
      <c r="AV48" s="613"/>
      <c r="AW48" s="563"/>
      <c r="AX48" s="691"/>
      <c r="AY48" s="692"/>
      <c r="AZ48" s="693"/>
      <c r="BA48" s="693"/>
      <c r="BB48" s="693"/>
      <c r="BC48" s="693"/>
      <c r="BD48" s="693"/>
      <c r="BE48" s="693"/>
      <c r="BF48" s="693"/>
      <c r="BG48" s="693"/>
      <c r="BH48" s="693"/>
      <c r="BI48" s="693"/>
      <c r="BJ48" s="736"/>
      <c r="BK48" s="583"/>
      <c r="BL48" s="583"/>
      <c r="BM48" s="583"/>
    </row>
    <row r="49" spans="1:65" s="158" customFormat="1" ht="12.75" hidden="1">
      <c r="A49" s="212"/>
      <c r="B49" s="502"/>
      <c r="C49" s="503"/>
      <c r="D49" s="500"/>
      <c r="E49" s="500"/>
      <c r="F49" s="504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60"/>
      <c r="AD49" s="564"/>
      <c r="AE49" s="565"/>
      <c r="AF49" s="566"/>
      <c r="AG49" s="614"/>
      <c r="AH49" s="615"/>
      <c r="AI49" s="614"/>
      <c r="AJ49" s="616"/>
      <c r="AK49" s="617">
        <f t="shared" si="4"/>
        <v>0</v>
      </c>
      <c r="AL49" s="618"/>
      <c r="AM49" s="619">
        <f t="shared" si="5"/>
        <v>0</v>
      </c>
      <c r="AN49" s="619"/>
      <c r="AO49" s="619"/>
      <c r="AP49" s="619"/>
      <c r="AQ49" s="619"/>
      <c r="AR49" s="619"/>
      <c r="AS49" s="619"/>
      <c r="AT49" s="619"/>
      <c r="AU49" s="619"/>
      <c r="AV49" s="619"/>
      <c r="AW49" s="694"/>
      <c r="AX49" s="695"/>
      <c r="AY49" s="696"/>
      <c r="AZ49" s="619"/>
      <c r="BA49" s="619"/>
      <c r="BB49" s="619"/>
      <c r="BC49" s="619"/>
      <c r="BD49" s="619"/>
      <c r="BE49" s="619"/>
      <c r="BF49" s="619"/>
      <c r="BG49" s="619"/>
      <c r="BH49" s="619"/>
      <c r="BI49" s="619"/>
      <c r="BJ49" s="737"/>
      <c r="BK49" s="579"/>
      <c r="BL49" s="579"/>
      <c r="BM49" s="579"/>
    </row>
    <row r="50" spans="2:65" s="157" customFormat="1" ht="12" customHeight="1">
      <c r="B50" s="498"/>
      <c r="C50" s="499"/>
      <c r="D50" s="500"/>
      <c r="E50" s="500"/>
      <c r="F50" s="501" t="s">
        <v>215</v>
      </c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60"/>
      <c r="AD50" s="561">
        <v>153</v>
      </c>
      <c r="AE50" s="562"/>
      <c r="AF50" s="574"/>
      <c r="AG50" s="610"/>
      <c r="AH50" s="611"/>
      <c r="AI50" s="610"/>
      <c r="AJ50" s="612"/>
      <c r="AK50" s="574">
        <v>5508</v>
      </c>
      <c r="AL50" s="610"/>
      <c r="AM50" s="611">
        <v>2496</v>
      </c>
      <c r="AN50" s="610"/>
      <c r="AO50" s="611">
        <v>1072</v>
      </c>
      <c r="AP50" s="610"/>
      <c r="AQ50" s="611">
        <v>108</v>
      </c>
      <c r="AR50" s="610"/>
      <c r="AS50" s="611">
        <v>376</v>
      </c>
      <c r="AT50" s="610"/>
      <c r="AU50" s="611">
        <v>940</v>
      </c>
      <c r="AV50" s="610"/>
      <c r="AW50" s="611">
        <v>3012</v>
      </c>
      <c r="AX50" s="691"/>
      <c r="AY50" s="692"/>
      <c r="AZ50" s="693"/>
      <c r="BA50" s="693"/>
      <c r="BB50" s="693"/>
      <c r="BC50" s="693"/>
      <c r="BD50" s="693"/>
      <c r="BE50" s="693"/>
      <c r="BF50" s="693"/>
      <c r="BG50" s="693"/>
      <c r="BH50" s="693"/>
      <c r="BI50" s="693"/>
      <c r="BJ50" s="736"/>
      <c r="BK50" s="583"/>
      <c r="BL50" s="583"/>
      <c r="BM50" s="583"/>
    </row>
    <row r="51" spans="1:65" s="158" customFormat="1" ht="12.75">
      <c r="A51" s="212"/>
      <c r="B51" s="502">
        <v>1</v>
      </c>
      <c r="C51" s="503" t="s">
        <v>216</v>
      </c>
      <c r="D51" s="500"/>
      <c r="E51" s="500"/>
      <c r="F51" s="504" t="s">
        <v>217</v>
      </c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60"/>
      <c r="AD51" s="564">
        <v>2</v>
      </c>
      <c r="AE51" s="565"/>
      <c r="AF51" s="566"/>
      <c r="AG51" s="614"/>
      <c r="AH51" s="615">
        <v>4</v>
      </c>
      <c r="AI51" s="614"/>
      <c r="AJ51" s="616"/>
      <c r="AK51" s="617">
        <f t="shared" si="4"/>
        <v>72</v>
      </c>
      <c r="AL51" s="618"/>
      <c r="AM51" s="615">
        <f t="shared" si="5"/>
        <v>32</v>
      </c>
      <c r="AN51" s="648"/>
      <c r="AO51" s="619">
        <v>0</v>
      </c>
      <c r="AP51" s="619"/>
      <c r="AQ51" s="619">
        <v>0</v>
      </c>
      <c r="AR51" s="619"/>
      <c r="AS51" s="619">
        <v>0</v>
      </c>
      <c r="AT51" s="619"/>
      <c r="AU51" s="619">
        <v>32</v>
      </c>
      <c r="AV51" s="619"/>
      <c r="AW51" s="694">
        <v>40</v>
      </c>
      <c r="AX51" s="695"/>
      <c r="AY51" s="696"/>
      <c r="AZ51" s="619"/>
      <c r="BA51" s="619"/>
      <c r="BB51" s="619" t="s">
        <v>218</v>
      </c>
      <c r="BC51" s="619"/>
      <c r="BD51" s="619"/>
      <c r="BE51" s="619"/>
      <c r="BF51" s="619"/>
      <c r="BG51" s="619"/>
      <c r="BH51" s="619"/>
      <c r="BI51" s="619"/>
      <c r="BJ51" s="737"/>
      <c r="BK51" s="579"/>
      <c r="BL51" s="579"/>
      <c r="BM51" s="579"/>
    </row>
    <row r="52" spans="1:65" s="158" customFormat="1" ht="12.75">
      <c r="A52" s="212"/>
      <c r="B52" s="502">
        <v>2</v>
      </c>
      <c r="C52" s="503" t="s">
        <v>216</v>
      </c>
      <c r="D52" s="500"/>
      <c r="E52" s="500"/>
      <c r="F52" s="504" t="s">
        <v>219</v>
      </c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60"/>
      <c r="AD52" s="564">
        <v>6</v>
      </c>
      <c r="AE52" s="565"/>
      <c r="AF52" s="566" t="s">
        <v>220</v>
      </c>
      <c r="AG52" s="614"/>
      <c r="AH52" s="615"/>
      <c r="AI52" s="614"/>
      <c r="AJ52" s="616"/>
      <c r="AK52" s="617">
        <f t="shared" si="4"/>
        <v>216</v>
      </c>
      <c r="AL52" s="618"/>
      <c r="AM52" s="619">
        <f t="shared" si="5"/>
        <v>108</v>
      </c>
      <c r="AN52" s="619"/>
      <c r="AO52" s="619">
        <v>72</v>
      </c>
      <c r="AP52" s="619"/>
      <c r="AQ52" s="619">
        <v>0</v>
      </c>
      <c r="AR52" s="619"/>
      <c r="AS52" s="619">
        <v>0</v>
      </c>
      <c r="AT52" s="619"/>
      <c r="AU52" s="619">
        <v>36</v>
      </c>
      <c r="AV52" s="619"/>
      <c r="AW52" s="694">
        <v>108</v>
      </c>
      <c r="AX52" s="695"/>
      <c r="AY52" s="696" t="s">
        <v>221</v>
      </c>
      <c r="AZ52" s="619" t="s">
        <v>221</v>
      </c>
      <c r="BA52" s="619"/>
      <c r="BB52" s="619"/>
      <c r="BC52" s="619"/>
      <c r="BD52" s="619"/>
      <c r="BE52" s="619"/>
      <c r="BF52" s="619"/>
      <c r="BG52" s="619"/>
      <c r="BH52" s="619"/>
      <c r="BI52" s="619"/>
      <c r="BJ52" s="737"/>
      <c r="BK52" s="579"/>
      <c r="BL52" s="579"/>
      <c r="BM52" s="579"/>
    </row>
    <row r="53" spans="1:65" s="158" customFormat="1" ht="12.75">
      <c r="A53" s="212"/>
      <c r="B53" s="502">
        <v>3</v>
      </c>
      <c r="C53" s="503" t="s">
        <v>216</v>
      </c>
      <c r="D53" s="500"/>
      <c r="E53" s="500"/>
      <c r="F53" s="504" t="s">
        <v>222</v>
      </c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60"/>
      <c r="AD53" s="564">
        <v>6</v>
      </c>
      <c r="AE53" s="565"/>
      <c r="AF53" s="566" t="s">
        <v>220</v>
      </c>
      <c r="AG53" s="614"/>
      <c r="AH53" s="615"/>
      <c r="AI53" s="614"/>
      <c r="AJ53" s="616"/>
      <c r="AK53" s="617">
        <f t="shared" si="4"/>
        <v>216</v>
      </c>
      <c r="AL53" s="618"/>
      <c r="AM53" s="619">
        <f t="shared" si="5"/>
        <v>72</v>
      </c>
      <c r="AN53" s="619"/>
      <c r="AO53" s="619">
        <v>72</v>
      </c>
      <c r="AP53" s="619"/>
      <c r="AQ53" s="619">
        <v>0</v>
      </c>
      <c r="AR53" s="619"/>
      <c r="AS53" s="619">
        <v>0</v>
      </c>
      <c r="AT53" s="619"/>
      <c r="AU53" s="619">
        <v>0</v>
      </c>
      <c r="AV53" s="619"/>
      <c r="AW53" s="694">
        <v>144</v>
      </c>
      <c r="AX53" s="695"/>
      <c r="AY53" s="696" t="s">
        <v>218</v>
      </c>
      <c r="AZ53" s="619" t="s">
        <v>218</v>
      </c>
      <c r="BA53" s="619"/>
      <c r="BB53" s="619"/>
      <c r="BC53" s="619"/>
      <c r="BD53" s="619"/>
      <c r="BE53" s="619"/>
      <c r="BF53" s="619"/>
      <c r="BG53" s="619"/>
      <c r="BH53" s="619"/>
      <c r="BI53" s="619"/>
      <c r="BJ53" s="737"/>
      <c r="BK53" s="579"/>
      <c r="BL53" s="579"/>
      <c r="BM53" s="579"/>
    </row>
    <row r="54" spans="1:65" s="158" customFormat="1" ht="12.75">
      <c r="A54" s="212"/>
      <c r="B54" s="502">
        <v>4</v>
      </c>
      <c r="C54" s="503" t="s">
        <v>216</v>
      </c>
      <c r="D54" s="500"/>
      <c r="E54" s="500"/>
      <c r="F54" s="504" t="s">
        <v>223</v>
      </c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60"/>
      <c r="AD54" s="564">
        <v>6</v>
      </c>
      <c r="AE54" s="565"/>
      <c r="AF54" s="566">
        <v>8</v>
      </c>
      <c r="AG54" s="614"/>
      <c r="AH54" s="615"/>
      <c r="AI54" s="614"/>
      <c r="AJ54" s="616"/>
      <c r="AK54" s="617">
        <f t="shared" si="4"/>
        <v>216</v>
      </c>
      <c r="AL54" s="618"/>
      <c r="AM54" s="619">
        <f t="shared" si="5"/>
        <v>144</v>
      </c>
      <c r="AN54" s="619"/>
      <c r="AO54" s="619">
        <v>0</v>
      </c>
      <c r="AP54" s="619"/>
      <c r="AQ54" s="619">
        <v>0</v>
      </c>
      <c r="AR54" s="619"/>
      <c r="AS54" s="619">
        <v>144</v>
      </c>
      <c r="AT54" s="619"/>
      <c r="AU54" s="619">
        <v>0</v>
      </c>
      <c r="AV54" s="619"/>
      <c r="AW54" s="694">
        <v>72</v>
      </c>
      <c r="AX54" s="695"/>
      <c r="AY54" s="696"/>
      <c r="AZ54" s="619"/>
      <c r="BA54" s="619"/>
      <c r="BB54" s="619"/>
      <c r="BC54" s="619"/>
      <c r="BD54" s="619"/>
      <c r="BE54" s="619" t="s">
        <v>224</v>
      </c>
      <c r="BF54" s="619" t="s">
        <v>224</v>
      </c>
      <c r="BG54" s="619"/>
      <c r="BH54" s="619"/>
      <c r="BI54" s="619"/>
      <c r="BJ54" s="737"/>
      <c r="BK54" s="579"/>
      <c r="BL54" s="579"/>
      <c r="BM54" s="579"/>
    </row>
    <row r="55" spans="1:65" s="158" customFormat="1" ht="12.75">
      <c r="A55" s="212"/>
      <c r="B55" s="502">
        <v>5</v>
      </c>
      <c r="C55" s="503" t="s">
        <v>216</v>
      </c>
      <c r="D55" s="500"/>
      <c r="E55" s="500"/>
      <c r="F55" s="504" t="s">
        <v>225</v>
      </c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60"/>
      <c r="AD55" s="564">
        <v>3</v>
      </c>
      <c r="AE55" s="565"/>
      <c r="AF55" s="566"/>
      <c r="AG55" s="614"/>
      <c r="AH55" s="615">
        <v>9</v>
      </c>
      <c r="AI55" s="614"/>
      <c r="AJ55" s="616"/>
      <c r="AK55" s="617">
        <v>108</v>
      </c>
      <c r="AL55" s="618"/>
      <c r="AM55" s="619">
        <v>72</v>
      </c>
      <c r="AN55" s="619"/>
      <c r="AO55" s="619">
        <v>0</v>
      </c>
      <c r="AP55" s="619"/>
      <c r="AQ55" s="619">
        <v>0</v>
      </c>
      <c r="AR55" s="619"/>
      <c r="AS55" s="619">
        <v>72</v>
      </c>
      <c r="AT55" s="619"/>
      <c r="AU55" s="619">
        <v>0</v>
      </c>
      <c r="AV55" s="619"/>
      <c r="AW55" s="694">
        <v>36</v>
      </c>
      <c r="AX55" s="695"/>
      <c r="AY55" s="696"/>
      <c r="AZ55" s="619"/>
      <c r="BA55" s="619"/>
      <c r="BB55" s="619"/>
      <c r="BC55" s="619"/>
      <c r="BD55" s="619"/>
      <c r="BE55" s="619"/>
      <c r="BF55" s="619"/>
      <c r="BG55" s="619" t="s">
        <v>224</v>
      </c>
      <c r="BH55" s="619"/>
      <c r="BI55" s="619"/>
      <c r="BJ55" s="737"/>
      <c r="BK55" s="579"/>
      <c r="BL55" s="579"/>
      <c r="BM55" s="579"/>
    </row>
    <row r="56" spans="1:65" s="158" customFormat="1" ht="12.75">
      <c r="A56" s="212"/>
      <c r="B56" s="502">
        <v>6</v>
      </c>
      <c r="C56" s="503" t="s">
        <v>216</v>
      </c>
      <c r="D56" s="500"/>
      <c r="E56" s="500"/>
      <c r="F56" s="504" t="s">
        <v>226</v>
      </c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0"/>
      <c r="AB56" s="500"/>
      <c r="AC56" s="560"/>
      <c r="AD56" s="564">
        <v>2</v>
      </c>
      <c r="AE56" s="565"/>
      <c r="AF56" s="566"/>
      <c r="AG56" s="614"/>
      <c r="AH56" s="615">
        <v>7</v>
      </c>
      <c r="AI56" s="614"/>
      <c r="AJ56" s="616"/>
      <c r="AK56" s="617">
        <f t="shared" si="4"/>
        <v>72</v>
      </c>
      <c r="AL56" s="618"/>
      <c r="AM56" s="619">
        <f t="shared" si="5"/>
        <v>36</v>
      </c>
      <c r="AN56" s="619"/>
      <c r="AO56" s="619">
        <v>0</v>
      </c>
      <c r="AP56" s="619"/>
      <c r="AQ56" s="619">
        <v>0</v>
      </c>
      <c r="AR56" s="619"/>
      <c r="AS56" s="619">
        <v>36</v>
      </c>
      <c r="AT56" s="619"/>
      <c r="AU56" s="619">
        <v>0</v>
      </c>
      <c r="AV56" s="619"/>
      <c r="AW56" s="694">
        <v>36</v>
      </c>
      <c r="AX56" s="695"/>
      <c r="AY56" s="696"/>
      <c r="AZ56" s="619"/>
      <c r="BA56" s="619"/>
      <c r="BB56" s="619"/>
      <c r="BC56" s="619"/>
      <c r="BD56" s="619"/>
      <c r="BE56" s="619" t="s">
        <v>218</v>
      </c>
      <c r="BF56" s="619"/>
      <c r="BG56" s="619"/>
      <c r="BH56" s="619"/>
      <c r="BI56" s="619"/>
      <c r="BJ56" s="737"/>
      <c r="BK56" s="579"/>
      <c r="BL56" s="579"/>
      <c r="BM56" s="579"/>
    </row>
    <row r="57" spans="1:65" s="158" customFormat="1" ht="12.75">
      <c r="A57" s="212"/>
      <c r="B57" s="502">
        <v>7</v>
      </c>
      <c r="C57" s="503" t="s">
        <v>216</v>
      </c>
      <c r="D57" s="500"/>
      <c r="E57" s="500"/>
      <c r="F57" s="504" t="s">
        <v>227</v>
      </c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60"/>
      <c r="AD57" s="564">
        <v>6</v>
      </c>
      <c r="AE57" s="565"/>
      <c r="AF57" s="566">
        <v>2</v>
      </c>
      <c r="AG57" s="614"/>
      <c r="AH57" s="615"/>
      <c r="AI57" s="614"/>
      <c r="AJ57" s="616"/>
      <c r="AK57" s="617">
        <f t="shared" si="4"/>
        <v>216</v>
      </c>
      <c r="AL57" s="618"/>
      <c r="AM57" s="619">
        <f t="shared" si="5"/>
        <v>72</v>
      </c>
      <c r="AN57" s="619"/>
      <c r="AO57" s="619">
        <v>36</v>
      </c>
      <c r="AP57" s="619"/>
      <c r="AQ57" s="619">
        <v>0</v>
      </c>
      <c r="AR57" s="619"/>
      <c r="AS57" s="619">
        <v>0</v>
      </c>
      <c r="AT57" s="619"/>
      <c r="AU57" s="619">
        <v>36</v>
      </c>
      <c r="AV57" s="619"/>
      <c r="AW57" s="694">
        <v>144</v>
      </c>
      <c r="AX57" s="695"/>
      <c r="AY57" s="696" t="s">
        <v>218</v>
      </c>
      <c r="AZ57" s="619" t="s">
        <v>218</v>
      </c>
      <c r="BA57" s="619"/>
      <c r="BB57" s="619"/>
      <c r="BC57" s="619"/>
      <c r="BD57" s="619"/>
      <c r="BE57" s="619"/>
      <c r="BF57" s="619"/>
      <c r="BG57" s="619"/>
      <c r="BH57" s="619"/>
      <c r="BI57" s="619"/>
      <c r="BJ57" s="737"/>
      <c r="BK57" s="579"/>
      <c r="BL57" s="579"/>
      <c r="BM57" s="579"/>
    </row>
    <row r="58" spans="2:65" s="157" customFormat="1" ht="12" customHeight="1">
      <c r="B58" s="498"/>
      <c r="C58" s="499" t="s">
        <v>216</v>
      </c>
      <c r="D58" s="500"/>
      <c r="E58" s="500"/>
      <c r="F58" s="501" t="s">
        <v>228</v>
      </c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60"/>
      <c r="AD58" s="561"/>
      <c r="AE58" s="562"/>
      <c r="AF58" s="563"/>
      <c r="AG58" s="610"/>
      <c r="AH58" s="611"/>
      <c r="AI58" s="610"/>
      <c r="AJ58" s="612"/>
      <c r="AK58" s="574">
        <f t="shared" si="4"/>
        <v>0</v>
      </c>
      <c r="AL58" s="610"/>
      <c r="AM58" s="613">
        <f t="shared" si="5"/>
        <v>0</v>
      </c>
      <c r="AN58" s="613"/>
      <c r="AO58" s="613"/>
      <c r="AP58" s="613"/>
      <c r="AQ58" s="613"/>
      <c r="AR58" s="613"/>
      <c r="AS58" s="613"/>
      <c r="AT58" s="613"/>
      <c r="AU58" s="613"/>
      <c r="AV58" s="613"/>
      <c r="AW58" s="563"/>
      <c r="AX58" s="691"/>
      <c r="AY58" s="692"/>
      <c r="AZ58" s="693"/>
      <c r="BA58" s="693"/>
      <c r="BB58" s="693"/>
      <c r="BC58" s="693"/>
      <c r="BD58" s="693"/>
      <c r="BE58" s="693"/>
      <c r="BF58" s="693"/>
      <c r="BG58" s="693"/>
      <c r="BH58" s="693"/>
      <c r="BI58" s="693"/>
      <c r="BJ58" s="736"/>
      <c r="BK58" s="583"/>
      <c r="BL58" s="583"/>
      <c r="BM58" s="583"/>
    </row>
    <row r="59" spans="1:65" s="158" customFormat="1" ht="12.75">
      <c r="A59" s="212"/>
      <c r="B59" s="502">
        <v>8</v>
      </c>
      <c r="C59" s="503" t="s">
        <v>216</v>
      </c>
      <c r="D59" s="500"/>
      <c r="E59" s="500"/>
      <c r="F59" s="504" t="s">
        <v>229</v>
      </c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60"/>
      <c r="AD59" s="564">
        <v>3</v>
      </c>
      <c r="AE59" s="565"/>
      <c r="AF59" s="566"/>
      <c r="AG59" s="614"/>
      <c r="AH59" s="615">
        <v>2</v>
      </c>
      <c r="AI59" s="614"/>
      <c r="AJ59" s="616"/>
      <c r="AK59" s="617">
        <f t="shared" si="4"/>
        <v>108</v>
      </c>
      <c r="AL59" s="618"/>
      <c r="AM59" s="619">
        <f t="shared" si="5"/>
        <v>36</v>
      </c>
      <c r="AN59" s="619"/>
      <c r="AO59" s="619">
        <v>36</v>
      </c>
      <c r="AP59" s="619"/>
      <c r="AQ59" s="619">
        <v>0</v>
      </c>
      <c r="AR59" s="619"/>
      <c r="AS59" s="619">
        <v>0</v>
      </c>
      <c r="AT59" s="619"/>
      <c r="AU59" s="619">
        <v>0</v>
      </c>
      <c r="AV59" s="619"/>
      <c r="AW59" s="694">
        <v>72</v>
      </c>
      <c r="AX59" s="695"/>
      <c r="AY59" s="696"/>
      <c r="AZ59" s="619" t="s">
        <v>218</v>
      </c>
      <c r="BA59" s="619"/>
      <c r="BB59" s="619"/>
      <c r="BC59" s="619"/>
      <c r="BD59" s="619"/>
      <c r="BE59" s="619"/>
      <c r="BF59" s="619"/>
      <c r="BG59" s="619"/>
      <c r="BH59" s="619"/>
      <c r="BI59" s="619"/>
      <c r="BJ59" s="737"/>
      <c r="BK59" s="579"/>
      <c r="BL59" s="579"/>
      <c r="BM59" s="579"/>
    </row>
    <row r="60" spans="1:65" s="158" customFormat="1" ht="12.75">
      <c r="A60" s="212"/>
      <c r="B60" s="502">
        <v>9</v>
      </c>
      <c r="C60" s="503" t="s">
        <v>216</v>
      </c>
      <c r="D60" s="500"/>
      <c r="E60" s="500"/>
      <c r="F60" s="504" t="s">
        <v>230</v>
      </c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60"/>
      <c r="AD60" s="564">
        <v>4</v>
      </c>
      <c r="AE60" s="565"/>
      <c r="AF60" s="566">
        <v>3</v>
      </c>
      <c r="AG60" s="614"/>
      <c r="AH60" s="615"/>
      <c r="AI60" s="614"/>
      <c r="AJ60" s="616"/>
      <c r="AK60" s="617">
        <f t="shared" si="4"/>
        <v>144</v>
      </c>
      <c r="AL60" s="618"/>
      <c r="AM60" s="619">
        <f t="shared" si="5"/>
        <v>72</v>
      </c>
      <c r="AN60" s="619"/>
      <c r="AO60" s="619">
        <v>36</v>
      </c>
      <c r="AP60" s="619"/>
      <c r="AQ60" s="619">
        <v>0</v>
      </c>
      <c r="AR60" s="619"/>
      <c r="AS60" s="619">
        <v>0</v>
      </c>
      <c r="AT60" s="619"/>
      <c r="AU60" s="619">
        <v>36</v>
      </c>
      <c r="AV60" s="619"/>
      <c r="AW60" s="694">
        <v>72</v>
      </c>
      <c r="AX60" s="695"/>
      <c r="AY60" s="696"/>
      <c r="AZ60" s="619"/>
      <c r="BA60" s="619" t="s">
        <v>224</v>
      </c>
      <c r="BB60" s="619"/>
      <c r="BC60" s="619"/>
      <c r="BD60" s="619"/>
      <c r="BE60" s="619"/>
      <c r="BF60" s="619"/>
      <c r="BG60" s="619"/>
      <c r="BH60" s="619"/>
      <c r="BI60" s="619"/>
      <c r="BJ60" s="737"/>
      <c r="BK60" s="579"/>
      <c r="BL60" s="579"/>
      <c r="BM60" s="579"/>
    </row>
    <row r="61" spans="1:65" s="158" customFormat="1" ht="12.75">
      <c r="A61" s="212"/>
      <c r="B61" s="502">
        <v>10</v>
      </c>
      <c r="C61" s="503" t="s">
        <v>216</v>
      </c>
      <c r="D61" s="500"/>
      <c r="E61" s="500"/>
      <c r="F61" s="504" t="s">
        <v>231</v>
      </c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60"/>
      <c r="AD61" s="564">
        <v>5</v>
      </c>
      <c r="AE61" s="565"/>
      <c r="AF61" s="566">
        <v>4</v>
      </c>
      <c r="AG61" s="614"/>
      <c r="AH61" s="615"/>
      <c r="AI61" s="614"/>
      <c r="AJ61" s="616"/>
      <c r="AK61" s="617">
        <f t="shared" si="4"/>
        <v>180</v>
      </c>
      <c r="AL61" s="618"/>
      <c r="AM61" s="619">
        <f t="shared" si="5"/>
        <v>68</v>
      </c>
      <c r="AN61" s="619"/>
      <c r="AO61" s="619">
        <v>34</v>
      </c>
      <c r="AP61" s="619"/>
      <c r="AQ61" s="619">
        <v>0</v>
      </c>
      <c r="AR61" s="619"/>
      <c r="AS61" s="619">
        <v>0</v>
      </c>
      <c r="AT61" s="619"/>
      <c r="AU61" s="619">
        <v>34</v>
      </c>
      <c r="AV61" s="619"/>
      <c r="AW61" s="694">
        <v>112</v>
      </c>
      <c r="AX61" s="695"/>
      <c r="AY61" s="696"/>
      <c r="AZ61" s="619"/>
      <c r="BA61" s="619" t="s">
        <v>218</v>
      </c>
      <c r="BB61" s="619" t="s">
        <v>218</v>
      </c>
      <c r="BC61" s="619"/>
      <c r="BD61" s="619"/>
      <c r="BE61" s="619"/>
      <c r="BF61" s="619"/>
      <c r="BG61" s="619"/>
      <c r="BH61" s="619"/>
      <c r="BI61" s="619"/>
      <c r="BJ61" s="737"/>
      <c r="BK61" s="579"/>
      <c r="BL61" s="579"/>
      <c r="BM61" s="579"/>
    </row>
    <row r="62" spans="1:65" s="158" customFormat="1" ht="12.75">
      <c r="A62" s="212"/>
      <c r="B62" s="502">
        <v>11</v>
      </c>
      <c r="C62" s="503" t="s">
        <v>216</v>
      </c>
      <c r="D62" s="500"/>
      <c r="E62" s="500"/>
      <c r="F62" s="504" t="s">
        <v>232</v>
      </c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60"/>
      <c r="AD62" s="564">
        <v>16</v>
      </c>
      <c r="AE62" s="565"/>
      <c r="AF62" s="566" t="s">
        <v>233</v>
      </c>
      <c r="AG62" s="614"/>
      <c r="AH62" s="615" t="s">
        <v>234</v>
      </c>
      <c r="AI62" s="614"/>
      <c r="AJ62" s="616"/>
      <c r="AK62" s="617">
        <f t="shared" si="4"/>
        <v>576</v>
      </c>
      <c r="AL62" s="618"/>
      <c r="AM62" s="619">
        <f t="shared" si="5"/>
        <v>280</v>
      </c>
      <c r="AN62" s="619"/>
      <c r="AO62" s="619">
        <v>140</v>
      </c>
      <c r="AP62" s="619"/>
      <c r="AQ62" s="619">
        <v>0</v>
      </c>
      <c r="AR62" s="619"/>
      <c r="AS62" s="619">
        <v>0</v>
      </c>
      <c r="AT62" s="619"/>
      <c r="AU62" s="619">
        <v>140</v>
      </c>
      <c r="AV62" s="619"/>
      <c r="AW62" s="694">
        <v>296</v>
      </c>
      <c r="AX62" s="695"/>
      <c r="AY62" s="696"/>
      <c r="AZ62" s="619"/>
      <c r="BA62" s="619" t="s">
        <v>224</v>
      </c>
      <c r="BB62" s="619" t="s">
        <v>224</v>
      </c>
      <c r="BC62" s="619" t="s">
        <v>224</v>
      </c>
      <c r="BD62" s="619" t="s">
        <v>224</v>
      </c>
      <c r="BE62" s="619"/>
      <c r="BF62" s="619"/>
      <c r="BG62" s="619"/>
      <c r="BH62" s="619"/>
      <c r="BI62" s="619"/>
      <c r="BJ62" s="737"/>
      <c r="BK62" s="579"/>
      <c r="BL62" s="579"/>
      <c r="BM62" s="579"/>
    </row>
    <row r="63" spans="1:65" s="158" customFormat="1" ht="12.75">
      <c r="A63" s="212"/>
      <c r="B63" s="502">
        <v>12</v>
      </c>
      <c r="C63" s="503" t="s">
        <v>216</v>
      </c>
      <c r="D63" s="500"/>
      <c r="E63" s="500"/>
      <c r="F63" s="504" t="s">
        <v>235</v>
      </c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  <c r="Y63" s="500"/>
      <c r="Z63" s="500"/>
      <c r="AA63" s="500"/>
      <c r="AB63" s="500"/>
      <c r="AC63" s="560"/>
      <c r="AD63" s="564">
        <v>6</v>
      </c>
      <c r="AE63" s="565"/>
      <c r="AF63" s="566">
        <v>6</v>
      </c>
      <c r="AG63" s="614"/>
      <c r="AH63" s="615">
        <v>5</v>
      </c>
      <c r="AI63" s="614"/>
      <c r="AJ63" s="616"/>
      <c r="AK63" s="617">
        <f t="shared" si="4"/>
        <v>216</v>
      </c>
      <c r="AL63" s="618"/>
      <c r="AM63" s="619">
        <f t="shared" si="5"/>
        <v>144</v>
      </c>
      <c r="AN63" s="619"/>
      <c r="AO63" s="619">
        <v>72</v>
      </c>
      <c r="AP63" s="619"/>
      <c r="AQ63" s="619">
        <v>0</v>
      </c>
      <c r="AR63" s="619"/>
      <c r="AS63" s="619">
        <v>0</v>
      </c>
      <c r="AT63" s="619"/>
      <c r="AU63" s="619">
        <v>72</v>
      </c>
      <c r="AV63" s="619"/>
      <c r="AW63" s="694">
        <v>72</v>
      </c>
      <c r="AX63" s="695"/>
      <c r="AY63" s="696"/>
      <c r="AZ63" s="619"/>
      <c r="BA63" s="619"/>
      <c r="BB63" s="619"/>
      <c r="BC63" s="619" t="s">
        <v>224</v>
      </c>
      <c r="BD63" s="619" t="s">
        <v>224</v>
      </c>
      <c r="BE63" s="619"/>
      <c r="BF63" s="619"/>
      <c r="BG63" s="619"/>
      <c r="BH63" s="619"/>
      <c r="BI63" s="619"/>
      <c r="BJ63" s="737"/>
      <c r="BK63" s="579"/>
      <c r="BL63" s="579"/>
      <c r="BM63" s="579"/>
    </row>
    <row r="64" spans="1:65" s="158" customFormat="1" ht="12.75">
      <c r="A64" s="212"/>
      <c r="B64" s="502">
        <v>13</v>
      </c>
      <c r="C64" s="503" t="s">
        <v>216</v>
      </c>
      <c r="D64" s="500"/>
      <c r="E64" s="500"/>
      <c r="F64" s="504" t="s">
        <v>236</v>
      </c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  <c r="Y64" s="500"/>
      <c r="Z64" s="500"/>
      <c r="AA64" s="500"/>
      <c r="AB64" s="500"/>
      <c r="AC64" s="560"/>
      <c r="AD64" s="564">
        <v>2</v>
      </c>
      <c r="AE64" s="565"/>
      <c r="AF64" s="566"/>
      <c r="AG64" s="614"/>
      <c r="AH64" s="615">
        <v>9</v>
      </c>
      <c r="AI64" s="614"/>
      <c r="AJ64" s="616"/>
      <c r="AK64" s="617">
        <f t="shared" si="4"/>
        <v>72</v>
      </c>
      <c r="AL64" s="618"/>
      <c r="AM64" s="619">
        <f t="shared" si="5"/>
        <v>32</v>
      </c>
      <c r="AN64" s="619"/>
      <c r="AO64" s="619">
        <v>16</v>
      </c>
      <c r="AP64" s="619"/>
      <c r="AQ64" s="619">
        <v>0</v>
      </c>
      <c r="AR64" s="619"/>
      <c r="AS64" s="619">
        <v>16</v>
      </c>
      <c r="AT64" s="619"/>
      <c r="AU64" s="619">
        <v>0</v>
      </c>
      <c r="AV64" s="619"/>
      <c r="AW64" s="694">
        <v>40</v>
      </c>
      <c r="AX64" s="695"/>
      <c r="AY64" s="696"/>
      <c r="AZ64" s="619"/>
      <c r="BA64" s="619"/>
      <c r="BB64" s="619"/>
      <c r="BC64" s="619"/>
      <c r="BD64" s="619"/>
      <c r="BE64" s="619"/>
      <c r="BF64" s="619"/>
      <c r="BG64" s="619" t="s">
        <v>218</v>
      </c>
      <c r="BH64" s="619"/>
      <c r="BI64" s="619"/>
      <c r="BJ64" s="737"/>
      <c r="BK64" s="579"/>
      <c r="BL64" s="579"/>
      <c r="BM64" s="579"/>
    </row>
    <row r="65" spans="1:65" s="158" customFormat="1" ht="12.75">
      <c r="A65" s="212"/>
      <c r="B65" s="502">
        <v>14</v>
      </c>
      <c r="C65" s="503" t="s">
        <v>216</v>
      </c>
      <c r="D65" s="500"/>
      <c r="E65" s="500"/>
      <c r="F65" s="504" t="s">
        <v>237</v>
      </c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60"/>
      <c r="AD65" s="564">
        <v>6</v>
      </c>
      <c r="AE65" s="565"/>
      <c r="AF65" s="566">
        <v>5</v>
      </c>
      <c r="AG65" s="614"/>
      <c r="AH65" s="615">
        <v>4</v>
      </c>
      <c r="AI65" s="614"/>
      <c r="AJ65" s="616"/>
      <c r="AK65" s="617">
        <f t="shared" si="4"/>
        <v>216</v>
      </c>
      <c r="AL65" s="618"/>
      <c r="AM65" s="619">
        <f t="shared" si="5"/>
        <v>136</v>
      </c>
      <c r="AN65" s="619"/>
      <c r="AO65" s="619">
        <v>68</v>
      </c>
      <c r="AP65" s="619"/>
      <c r="AQ65" s="619">
        <v>0</v>
      </c>
      <c r="AR65" s="619"/>
      <c r="AS65" s="619">
        <v>0</v>
      </c>
      <c r="AT65" s="619"/>
      <c r="AU65" s="619">
        <v>68</v>
      </c>
      <c r="AV65" s="619"/>
      <c r="AW65" s="694">
        <v>80</v>
      </c>
      <c r="AX65" s="695"/>
      <c r="AY65" s="696"/>
      <c r="AZ65" s="619"/>
      <c r="BA65" s="619"/>
      <c r="BB65" s="619" t="s">
        <v>224</v>
      </c>
      <c r="BC65" s="619" t="s">
        <v>224</v>
      </c>
      <c r="BD65" s="619"/>
      <c r="BE65" s="619"/>
      <c r="BF65" s="619"/>
      <c r="BG65" s="619"/>
      <c r="BH65" s="619"/>
      <c r="BI65" s="619"/>
      <c r="BJ65" s="737"/>
      <c r="BK65" s="579"/>
      <c r="BL65" s="579"/>
      <c r="BM65" s="579"/>
    </row>
    <row r="66" spans="1:65" s="158" customFormat="1" ht="12.75">
      <c r="A66" s="212"/>
      <c r="B66" s="502">
        <v>15</v>
      </c>
      <c r="C66" s="503" t="s">
        <v>216</v>
      </c>
      <c r="D66" s="500"/>
      <c r="E66" s="500"/>
      <c r="F66" s="504" t="s">
        <v>238</v>
      </c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60"/>
      <c r="AD66" s="564">
        <v>12</v>
      </c>
      <c r="AE66" s="565"/>
      <c r="AF66" s="566" t="s">
        <v>233</v>
      </c>
      <c r="AG66" s="614"/>
      <c r="AH66" s="615"/>
      <c r="AI66" s="614"/>
      <c r="AJ66" s="616"/>
      <c r="AK66" s="617">
        <f t="shared" si="4"/>
        <v>432</v>
      </c>
      <c r="AL66" s="618"/>
      <c r="AM66" s="619">
        <f t="shared" si="5"/>
        <v>140</v>
      </c>
      <c r="AN66" s="619"/>
      <c r="AO66" s="619">
        <v>70</v>
      </c>
      <c r="AP66" s="619"/>
      <c r="AQ66" s="619">
        <v>0</v>
      </c>
      <c r="AR66" s="619"/>
      <c r="AS66" s="619">
        <v>0</v>
      </c>
      <c r="AT66" s="619"/>
      <c r="AU66" s="619">
        <v>70</v>
      </c>
      <c r="AV66" s="619"/>
      <c r="AW66" s="694">
        <v>292</v>
      </c>
      <c r="AX66" s="695"/>
      <c r="AY66" s="696"/>
      <c r="AZ66" s="619"/>
      <c r="BA66" s="619" t="s">
        <v>218</v>
      </c>
      <c r="BB66" s="619" t="s">
        <v>218</v>
      </c>
      <c r="BC66" s="619" t="s">
        <v>218</v>
      </c>
      <c r="BD66" s="619" t="s">
        <v>218</v>
      </c>
      <c r="BE66" s="619"/>
      <c r="BF66" s="619"/>
      <c r="BG66" s="619"/>
      <c r="BH66" s="619"/>
      <c r="BI66" s="619"/>
      <c r="BJ66" s="737"/>
      <c r="BK66" s="579"/>
      <c r="BL66" s="579"/>
      <c r="BM66" s="579"/>
    </row>
    <row r="67" spans="1:65" s="158" customFormat="1" ht="12.75">
      <c r="A67" s="212"/>
      <c r="B67" s="502">
        <v>16</v>
      </c>
      <c r="C67" s="503" t="s">
        <v>216</v>
      </c>
      <c r="D67" s="500"/>
      <c r="E67" s="500"/>
      <c r="F67" s="504" t="s">
        <v>239</v>
      </c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  <c r="Y67" s="500"/>
      <c r="Z67" s="500"/>
      <c r="AA67" s="500"/>
      <c r="AB67" s="500"/>
      <c r="AC67" s="560"/>
      <c r="AD67" s="564">
        <v>8</v>
      </c>
      <c r="AE67" s="565"/>
      <c r="AF67" s="566">
        <v>5</v>
      </c>
      <c r="AG67" s="614"/>
      <c r="AH67" s="615">
        <v>4</v>
      </c>
      <c r="AI67" s="614"/>
      <c r="AJ67" s="616"/>
      <c r="AK67" s="617">
        <f t="shared" si="4"/>
        <v>288</v>
      </c>
      <c r="AL67" s="618"/>
      <c r="AM67" s="619">
        <f t="shared" si="5"/>
        <v>68</v>
      </c>
      <c r="AN67" s="619"/>
      <c r="AO67" s="619">
        <v>34</v>
      </c>
      <c r="AP67" s="619"/>
      <c r="AQ67" s="619">
        <v>0</v>
      </c>
      <c r="AR67" s="619"/>
      <c r="AS67" s="619">
        <v>0</v>
      </c>
      <c r="AT67" s="619"/>
      <c r="AU67" s="619">
        <v>34</v>
      </c>
      <c r="AV67" s="619"/>
      <c r="AW67" s="694">
        <v>220</v>
      </c>
      <c r="AX67" s="695"/>
      <c r="AY67" s="696"/>
      <c r="AZ67" s="619"/>
      <c r="BA67" s="619"/>
      <c r="BB67" s="619" t="s">
        <v>218</v>
      </c>
      <c r="BC67" s="619" t="s">
        <v>218</v>
      </c>
      <c r="BD67" s="619"/>
      <c r="BE67" s="619"/>
      <c r="BF67" s="619"/>
      <c r="BG67" s="619"/>
      <c r="BH67" s="619"/>
      <c r="BI67" s="619"/>
      <c r="BJ67" s="737"/>
      <c r="BK67" s="579"/>
      <c r="BL67" s="579"/>
      <c r="BM67" s="579"/>
    </row>
    <row r="68" spans="1:65" s="158" customFormat="1" ht="12.75">
      <c r="A68" s="212"/>
      <c r="B68" s="502">
        <v>17</v>
      </c>
      <c r="C68" s="503" t="s">
        <v>216</v>
      </c>
      <c r="D68" s="500"/>
      <c r="E68" s="500"/>
      <c r="F68" s="504" t="s">
        <v>240</v>
      </c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60"/>
      <c r="AD68" s="564">
        <v>3</v>
      </c>
      <c r="AE68" s="565"/>
      <c r="AF68" s="566">
        <v>7</v>
      </c>
      <c r="AG68" s="614"/>
      <c r="AH68" s="615"/>
      <c r="AI68" s="614"/>
      <c r="AJ68" s="616"/>
      <c r="AK68" s="617">
        <f t="shared" si="4"/>
        <v>108</v>
      </c>
      <c r="AL68" s="618"/>
      <c r="AM68" s="619">
        <f t="shared" si="5"/>
        <v>36</v>
      </c>
      <c r="AN68" s="619"/>
      <c r="AO68" s="619">
        <v>18</v>
      </c>
      <c r="AP68" s="619"/>
      <c r="AQ68" s="619">
        <v>0</v>
      </c>
      <c r="AR68" s="619"/>
      <c r="AS68" s="619">
        <v>0</v>
      </c>
      <c r="AT68" s="619"/>
      <c r="AU68" s="619">
        <v>18</v>
      </c>
      <c r="AV68" s="619"/>
      <c r="AW68" s="694">
        <v>72</v>
      </c>
      <c r="AX68" s="695"/>
      <c r="AY68" s="696"/>
      <c r="AZ68" s="619"/>
      <c r="BA68" s="619"/>
      <c r="BB68" s="619"/>
      <c r="BC68" s="619"/>
      <c r="BD68" s="619"/>
      <c r="BE68" s="619" t="s">
        <v>218</v>
      </c>
      <c r="BF68" s="619"/>
      <c r="BG68" s="619"/>
      <c r="BH68" s="619"/>
      <c r="BI68" s="619"/>
      <c r="BJ68" s="737"/>
      <c r="BK68" s="579"/>
      <c r="BL68" s="579"/>
      <c r="BM68" s="579"/>
    </row>
    <row r="69" spans="1:65" s="158" customFormat="1" ht="12.75">
      <c r="A69" s="212"/>
      <c r="B69" s="502">
        <v>18</v>
      </c>
      <c r="C69" s="503" t="s">
        <v>216</v>
      </c>
      <c r="D69" s="500"/>
      <c r="E69" s="500"/>
      <c r="F69" s="504" t="s">
        <v>241</v>
      </c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  <c r="Y69" s="500"/>
      <c r="Z69" s="500"/>
      <c r="AA69" s="500"/>
      <c r="AB69" s="500"/>
      <c r="AC69" s="560"/>
      <c r="AD69" s="564">
        <v>3</v>
      </c>
      <c r="AE69" s="565"/>
      <c r="AF69" s="566">
        <v>7</v>
      </c>
      <c r="AG69" s="614"/>
      <c r="AH69" s="615"/>
      <c r="AI69" s="614"/>
      <c r="AJ69" s="616"/>
      <c r="AK69" s="617">
        <f t="shared" si="4"/>
        <v>108</v>
      </c>
      <c r="AL69" s="618"/>
      <c r="AM69" s="619">
        <f t="shared" si="5"/>
        <v>36</v>
      </c>
      <c r="AN69" s="619"/>
      <c r="AO69" s="619">
        <v>18</v>
      </c>
      <c r="AP69" s="619"/>
      <c r="AQ69" s="619">
        <v>0</v>
      </c>
      <c r="AR69" s="619"/>
      <c r="AS69" s="619">
        <v>0</v>
      </c>
      <c r="AT69" s="619"/>
      <c r="AU69" s="619">
        <v>18</v>
      </c>
      <c r="AV69" s="619"/>
      <c r="AW69" s="694">
        <v>72</v>
      </c>
      <c r="AX69" s="695"/>
      <c r="AY69" s="696"/>
      <c r="AZ69" s="619"/>
      <c r="BA69" s="619"/>
      <c r="BB69" s="619"/>
      <c r="BC69" s="619"/>
      <c r="BD69" s="619"/>
      <c r="BE69" s="619" t="s">
        <v>218</v>
      </c>
      <c r="BF69" s="619"/>
      <c r="BG69" s="619"/>
      <c r="BH69" s="619"/>
      <c r="BI69" s="619"/>
      <c r="BJ69" s="737"/>
      <c r="BK69" s="579"/>
      <c r="BL69" s="579"/>
      <c r="BM69" s="579"/>
    </row>
    <row r="70" spans="1:65" s="158" customFormat="1" ht="12.75">
      <c r="A70" s="212"/>
      <c r="B70" s="502">
        <v>19</v>
      </c>
      <c r="C70" s="503" t="s">
        <v>216</v>
      </c>
      <c r="D70" s="500"/>
      <c r="E70" s="500"/>
      <c r="F70" s="504" t="s">
        <v>242</v>
      </c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60"/>
      <c r="AD70" s="564">
        <v>4</v>
      </c>
      <c r="AE70" s="565"/>
      <c r="AF70" s="566">
        <v>8</v>
      </c>
      <c r="AG70" s="614"/>
      <c r="AH70" s="615"/>
      <c r="AI70" s="614"/>
      <c r="AJ70" s="616"/>
      <c r="AK70" s="617">
        <f t="shared" si="4"/>
        <v>144</v>
      </c>
      <c r="AL70" s="618"/>
      <c r="AM70" s="619">
        <f t="shared" si="5"/>
        <v>72</v>
      </c>
      <c r="AN70" s="619"/>
      <c r="AO70" s="619">
        <v>36</v>
      </c>
      <c r="AP70" s="619"/>
      <c r="AQ70" s="619">
        <v>0</v>
      </c>
      <c r="AR70" s="619"/>
      <c r="AS70" s="619">
        <v>0</v>
      </c>
      <c r="AT70" s="619"/>
      <c r="AU70" s="619">
        <v>36</v>
      </c>
      <c r="AV70" s="619"/>
      <c r="AW70" s="694">
        <v>72</v>
      </c>
      <c r="AX70" s="695"/>
      <c r="AY70" s="696"/>
      <c r="AZ70" s="619"/>
      <c r="BA70" s="619"/>
      <c r="BB70" s="619"/>
      <c r="BC70" s="619"/>
      <c r="BD70" s="619"/>
      <c r="BE70" s="619" t="s">
        <v>218</v>
      </c>
      <c r="BF70" s="619" t="s">
        <v>218</v>
      </c>
      <c r="BG70" s="619"/>
      <c r="BH70" s="619"/>
      <c r="BI70" s="619"/>
      <c r="BJ70" s="737"/>
      <c r="BK70" s="579"/>
      <c r="BL70" s="579"/>
      <c r="BM70" s="579"/>
    </row>
    <row r="71" spans="1:65" s="158" customFormat="1" ht="12.75">
      <c r="A71" s="212"/>
      <c r="B71" s="502">
        <v>20</v>
      </c>
      <c r="C71" s="503" t="s">
        <v>216</v>
      </c>
      <c r="D71" s="500"/>
      <c r="E71" s="500"/>
      <c r="F71" s="504" t="s">
        <v>243</v>
      </c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  <c r="Y71" s="500"/>
      <c r="Z71" s="500"/>
      <c r="AA71" s="500"/>
      <c r="AB71" s="500"/>
      <c r="AC71" s="560"/>
      <c r="AD71" s="564">
        <v>2</v>
      </c>
      <c r="AE71" s="565"/>
      <c r="AF71" s="566"/>
      <c r="AG71" s="614"/>
      <c r="AH71" s="615">
        <v>6</v>
      </c>
      <c r="AI71" s="614"/>
      <c r="AJ71" s="616"/>
      <c r="AK71" s="617">
        <f t="shared" si="4"/>
        <v>72</v>
      </c>
      <c r="AL71" s="618"/>
      <c r="AM71" s="619">
        <f t="shared" si="5"/>
        <v>36</v>
      </c>
      <c r="AN71" s="619"/>
      <c r="AO71" s="619">
        <v>18</v>
      </c>
      <c r="AP71" s="619"/>
      <c r="AQ71" s="619">
        <v>0</v>
      </c>
      <c r="AR71" s="619"/>
      <c r="AS71" s="619">
        <v>0</v>
      </c>
      <c r="AT71" s="619"/>
      <c r="AU71" s="619">
        <v>18</v>
      </c>
      <c r="AV71" s="619"/>
      <c r="AW71" s="694">
        <v>36</v>
      </c>
      <c r="AX71" s="695"/>
      <c r="AY71" s="696"/>
      <c r="AZ71" s="619"/>
      <c r="BA71" s="619"/>
      <c r="BB71" s="619"/>
      <c r="BC71" s="619"/>
      <c r="BD71" s="619" t="s">
        <v>218</v>
      </c>
      <c r="BE71" s="619"/>
      <c r="BF71" s="619"/>
      <c r="BG71" s="619"/>
      <c r="BH71" s="619"/>
      <c r="BI71" s="619"/>
      <c r="BJ71" s="737"/>
      <c r="BK71" s="579"/>
      <c r="BL71" s="579"/>
      <c r="BM71" s="579"/>
    </row>
    <row r="72" spans="1:65" s="158" customFormat="1" ht="12.75">
      <c r="A72" s="212"/>
      <c r="B72" s="502">
        <v>21</v>
      </c>
      <c r="C72" s="503" t="s">
        <v>216</v>
      </c>
      <c r="D72" s="500"/>
      <c r="E72" s="500"/>
      <c r="F72" s="504" t="s">
        <v>244</v>
      </c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60"/>
      <c r="AD72" s="564">
        <v>6</v>
      </c>
      <c r="AE72" s="565"/>
      <c r="AF72" s="566">
        <v>8</v>
      </c>
      <c r="AG72" s="614"/>
      <c r="AH72" s="615"/>
      <c r="AI72" s="614"/>
      <c r="AJ72" s="616"/>
      <c r="AK72" s="617">
        <f t="shared" si="4"/>
        <v>216</v>
      </c>
      <c r="AL72" s="618"/>
      <c r="AM72" s="619">
        <f t="shared" si="5"/>
        <v>72</v>
      </c>
      <c r="AN72" s="619"/>
      <c r="AO72" s="619">
        <v>36</v>
      </c>
      <c r="AP72" s="619"/>
      <c r="AQ72" s="619">
        <v>0</v>
      </c>
      <c r="AR72" s="619"/>
      <c r="AS72" s="619">
        <v>0</v>
      </c>
      <c r="AT72" s="619"/>
      <c r="AU72" s="619">
        <v>36</v>
      </c>
      <c r="AV72" s="619"/>
      <c r="AW72" s="694">
        <v>144</v>
      </c>
      <c r="AX72" s="695"/>
      <c r="AY72" s="696"/>
      <c r="AZ72" s="619"/>
      <c r="BA72" s="619"/>
      <c r="BB72" s="619"/>
      <c r="BC72" s="619"/>
      <c r="BD72" s="619"/>
      <c r="BE72" s="619" t="s">
        <v>218</v>
      </c>
      <c r="BF72" s="619" t="s">
        <v>218</v>
      </c>
      <c r="BG72" s="619"/>
      <c r="BH72" s="619"/>
      <c r="BI72" s="619"/>
      <c r="BJ72" s="737"/>
      <c r="BK72" s="579"/>
      <c r="BL72" s="579"/>
      <c r="BM72" s="579"/>
    </row>
    <row r="73" spans="1:65" s="158" customFormat="1" ht="12.75">
      <c r="A73" s="212"/>
      <c r="B73" s="502">
        <v>22</v>
      </c>
      <c r="C73" s="503" t="s">
        <v>216</v>
      </c>
      <c r="D73" s="500"/>
      <c r="E73" s="500"/>
      <c r="F73" s="504" t="s">
        <v>245</v>
      </c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60"/>
      <c r="AD73" s="564">
        <v>4</v>
      </c>
      <c r="AE73" s="565"/>
      <c r="AF73" s="566">
        <v>3</v>
      </c>
      <c r="AG73" s="614"/>
      <c r="AH73" s="615"/>
      <c r="AI73" s="614"/>
      <c r="AJ73" s="616"/>
      <c r="AK73" s="617">
        <f t="shared" si="4"/>
        <v>144</v>
      </c>
      <c r="AL73" s="618"/>
      <c r="AM73" s="619">
        <f t="shared" si="5"/>
        <v>72</v>
      </c>
      <c r="AN73" s="619"/>
      <c r="AO73" s="619">
        <v>36</v>
      </c>
      <c r="AP73" s="619"/>
      <c r="AQ73" s="619">
        <v>0</v>
      </c>
      <c r="AR73" s="619"/>
      <c r="AS73" s="619">
        <v>0</v>
      </c>
      <c r="AT73" s="619"/>
      <c r="AU73" s="619">
        <v>36</v>
      </c>
      <c r="AV73" s="619"/>
      <c r="AW73" s="694">
        <v>72</v>
      </c>
      <c r="AX73" s="695"/>
      <c r="AY73" s="696"/>
      <c r="AZ73" s="619"/>
      <c r="BA73" s="619" t="s">
        <v>224</v>
      </c>
      <c r="BB73" s="619"/>
      <c r="BC73" s="619"/>
      <c r="BD73" s="619"/>
      <c r="BE73" s="619"/>
      <c r="BF73" s="619"/>
      <c r="BG73" s="619"/>
      <c r="BH73" s="619"/>
      <c r="BI73" s="619"/>
      <c r="BJ73" s="737"/>
      <c r="BK73" s="579"/>
      <c r="BL73" s="579"/>
      <c r="BM73" s="579"/>
    </row>
    <row r="74" spans="1:65" s="158" customFormat="1" ht="12.75">
      <c r="A74" s="212"/>
      <c r="B74" s="502">
        <v>23</v>
      </c>
      <c r="C74" s="503" t="s">
        <v>216</v>
      </c>
      <c r="D74" s="500"/>
      <c r="E74" s="500"/>
      <c r="F74" s="504" t="s">
        <v>246</v>
      </c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60"/>
      <c r="AD74" s="564">
        <v>2</v>
      </c>
      <c r="AE74" s="565"/>
      <c r="AF74" s="566"/>
      <c r="AG74" s="614"/>
      <c r="AH74" s="615">
        <v>9</v>
      </c>
      <c r="AI74" s="614"/>
      <c r="AJ74" s="616"/>
      <c r="AK74" s="617">
        <f t="shared" si="4"/>
        <v>72</v>
      </c>
      <c r="AL74" s="618"/>
      <c r="AM74" s="619">
        <f t="shared" si="5"/>
        <v>32</v>
      </c>
      <c r="AN74" s="619"/>
      <c r="AO74" s="619">
        <v>16</v>
      </c>
      <c r="AP74" s="619"/>
      <c r="AQ74" s="619">
        <v>0</v>
      </c>
      <c r="AR74" s="619"/>
      <c r="AS74" s="619">
        <v>0</v>
      </c>
      <c r="AT74" s="619"/>
      <c r="AU74" s="619">
        <v>16</v>
      </c>
      <c r="AV74" s="619"/>
      <c r="AW74" s="694">
        <v>40</v>
      </c>
      <c r="AX74" s="695"/>
      <c r="AY74" s="696"/>
      <c r="AZ74" s="619"/>
      <c r="BA74" s="619"/>
      <c r="BB74" s="619"/>
      <c r="BC74" s="619"/>
      <c r="BD74" s="619"/>
      <c r="BE74" s="619"/>
      <c r="BF74" s="619"/>
      <c r="BG74" s="619" t="s">
        <v>224</v>
      </c>
      <c r="BH74" s="619"/>
      <c r="BI74" s="619"/>
      <c r="BJ74" s="737"/>
      <c r="BK74" s="579"/>
      <c r="BL74" s="579"/>
      <c r="BM74" s="579"/>
    </row>
    <row r="75" spans="1:65" s="158" customFormat="1" ht="12.75">
      <c r="A75" s="212"/>
      <c r="B75" s="502">
        <v>24</v>
      </c>
      <c r="C75" s="503" t="s">
        <v>216</v>
      </c>
      <c r="D75" s="500"/>
      <c r="E75" s="500"/>
      <c r="F75" s="504" t="s">
        <v>247</v>
      </c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60"/>
      <c r="AD75" s="564">
        <v>6</v>
      </c>
      <c r="AE75" s="565"/>
      <c r="AF75" s="566">
        <v>9</v>
      </c>
      <c r="AG75" s="614"/>
      <c r="AH75" s="615"/>
      <c r="AI75" s="614"/>
      <c r="AJ75" s="616"/>
      <c r="AK75" s="617">
        <f t="shared" si="4"/>
        <v>216</v>
      </c>
      <c r="AL75" s="618"/>
      <c r="AM75" s="619">
        <f t="shared" si="5"/>
        <v>72</v>
      </c>
      <c r="AN75" s="619"/>
      <c r="AO75" s="619">
        <v>36</v>
      </c>
      <c r="AP75" s="619"/>
      <c r="AQ75" s="619">
        <v>36</v>
      </c>
      <c r="AR75" s="619"/>
      <c r="AS75" s="619">
        <v>0</v>
      </c>
      <c r="AT75" s="619"/>
      <c r="AU75" s="619">
        <v>0</v>
      </c>
      <c r="AV75" s="619"/>
      <c r="AW75" s="694">
        <v>144</v>
      </c>
      <c r="AX75" s="695"/>
      <c r="AY75" s="696"/>
      <c r="AZ75" s="619"/>
      <c r="BA75" s="619"/>
      <c r="BB75" s="619"/>
      <c r="BC75" s="619"/>
      <c r="BD75" s="619"/>
      <c r="BE75" s="619"/>
      <c r="BF75" s="619" t="s">
        <v>218</v>
      </c>
      <c r="BG75" s="619" t="s">
        <v>218</v>
      </c>
      <c r="BH75" s="619"/>
      <c r="BI75" s="619"/>
      <c r="BJ75" s="737"/>
      <c r="BK75" s="579"/>
      <c r="BL75" s="579"/>
      <c r="BM75" s="579"/>
    </row>
    <row r="76" spans="1:65" s="158" customFormat="1" ht="12.75">
      <c r="A76" s="212"/>
      <c r="B76" s="502">
        <v>25</v>
      </c>
      <c r="C76" s="503" t="s">
        <v>216</v>
      </c>
      <c r="D76" s="500"/>
      <c r="E76" s="500"/>
      <c r="F76" s="504" t="s">
        <v>248</v>
      </c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60"/>
      <c r="AD76" s="564">
        <v>2</v>
      </c>
      <c r="AE76" s="565"/>
      <c r="AF76" s="566"/>
      <c r="AG76" s="614"/>
      <c r="AH76" s="615">
        <v>10</v>
      </c>
      <c r="AI76" s="614"/>
      <c r="AJ76" s="616"/>
      <c r="AK76" s="617">
        <f t="shared" si="4"/>
        <v>72</v>
      </c>
      <c r="AL76" s="618"/>
      <c r="AM76" s="619">
        <f t="shared" si="5"/>
        <v>32</v>
      </c>
      <c r="AN76" s="619"/>
      <c r="AO76" s="619">
        <v>16</v>
      </c>
      <c r="AP76" s="619"/>
      <c r="AQ76" s="619">
        <v>0</v>
      </c>
      <c r="AR76" s="619"/>
      <c r="AS76" s="619">
        <v>0</v>
      </c>
      <c r="AT76" s="619"/>
      <c r="AU76" s="619">
        <v>16</v>
      </c>
      <c r="AV76" s="619"/>
      <c r="AW76" s="694">
        <v>40</v>
      </c>
      <c r="AX76" s="695"/>
      <c r="AY76" s="696"/>
      <c r="AZ76" s="619"/>
      <c r="BA76" s="619"/>
      <c r="BB76" s="619"/>
      <c r="BC76" s="619"/>
      <c r="BD76" s="619"/>
      <c r="BE76" s="619"/>
      <c r="BF76" s="619"/>
      <c r="BG76" s="619"/>
      <c r="BH76" s="619" t="s">
        <v>224</v>
      </c>
      <c r="BI76" s="619"/>
      <c r="BJ76" s="737"/>
      <c r="BK76" s="579"/>
      <c r="BL76" s="579"/>
      <c r="BM76" s="579"/>
    </row>
    <row r="77" spans="1:65" s="158" customFormat="1" ht="12.75">
      <c r="A77" s="212"/>
      <c r="B77" s="502">
        <v>26</v>
      </c>
      <c r="C77" s="503" t="s">
        <v>216</v>
      </c>
      <c r="D77" s="500"/>
      <c r="E77" s="500"/>
      <c r="F77" s="504" t="s">
        <v>249</v>
      </c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60"/>
      <c r="AD77" s="564">
        <v>2</v>
      </c>
      <c r="AE77" s="565"/>
      <c r="AF77" s="566"/>
      <c r="AG77" s="614"/>
      <c r="AH77" s="615">
        <v>6</v>
      </c>
      <c r="AI77" s="614"/>
      <c r="AJ77" s="616"/>
      <c r="AK77" s="617">
        <f t="shared" si="4"/>
        <v>72</v>
      </c>
      <c r="AL77" s="618"/>
      <c r="AM77" s="619">
        <f t="shared" si="5"/>
        <v>72</v>
      </c>
      <c r="AN77" s="619"/>
      <c r="AO77" s="619">
        <v>0</v>
      </c>
      <c r="AP77" s="619"/>
      <c r="AQ77" s="619">
        <v>0</v>
      </c>
      <c r="AR77" s="619"/>
      <c r="AS77" s="619">
        <v>72</v>
      </c>
      <c r="AT77" s="619"/>
      <c r="AU77" s="619">
        <v>0</v>
      </c>
      <c r="AV77" s="619"/>
      <c r="AW77" s="694">
        <v>0</v>
      </c>
      <c r="AX77" s="695"/>
      <c r="AY77" s="696"/>
      <c r="AZ77" s="619"/>
      <c r="BA77" s="619"/>
      <c r="BB77" s="619"/>
      <c r="BC77" s="619"/>
      <c r="BD77" s="619" t="s">
        <v>224</v>
      </c>
      <c r="BE77" s="619"/>
      <c r="BF77" s="619"/>
      <c r="BG77" s="619"/>
      <c r="BH77" s="619"/>
      <c r="BI77" s="619"/>
      <c r="BJ77" s="737"/>
      <c r="BK77" s="579"/>
      <c r="BL77" s="579"/>
      <c r="BM77" s="579"/>
    </row>
    <row r="78" spans="1:65" s="158" customFormat="1" ht="12.75">
      <c r="A78" s="212"/>
      <c r="B78" s="502">
        <v>27</v>
      </c>
      <c r="C78" s="503" t="s">
        <v>216</v>
      </c>
      <c r="D78" s="500"/>
      <c r="E78" s="500"/>
      <c r="F78" s="504" t="s">
        <v>250</v>
      </c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60"/>
      <c r="AD78" s="564">
        <v>3</v>
      </c>
      <c r="AE78" s="565"/>
      <c r="AF78" s="566"/>
      <c r="AG78" s="614"/>
      <c r="AH78" s="615">
        <v>9</v>
      </c>
      <c r="AI78" s="614"/>
      <c r="AJ78" s="616"/>
      <c r="AK78" s="617">
        <f t="shared" si="4"/>
        <v>108</v>
      </c>
      <c r="AL78" s="618"/>
      <c r="AM78" s="619">
        <f t="shared" si="5"/>
        <v>32</v>
      </c>
      <c r="AN78" s="619"/>
      <c r="AO78" s="619">
        <v>0</v>
      </c>
      <c r="AP78" s="619"/>
      <c r="AQ78" s="619">
        <v>0</v>
      </c>
      <c r="AR78" s="619"/>
      <c r="AS78" s="619">
        <v>0</v>
      </c>
      <c r="AT78" s="619"/>
      <c r="AU78" s="619">
        <v>32</v>
      </c>
      <c r="AV78" s="619"/>
      <c r="AW78" s="694">
        <v>76</v>
      </c>
      <c r="AX78" s="695"/>
      <c r="AY78" s="696"/>
      <c r="AZ78" s="619"/>
      <c r="BA78" s="619"/>
      <c r="BB78" s="619"/>
      <c r="BC78" s="619"/>
      <c r="BD78" s="619"/>
      <c r="BE78" s="619"/>
      <c r="BF78" s="619"/>
      <c r="BG78" s="619" t="s">
        <v>218</v>
      </c>
      <c r="BH78" s="619"/>
      <c r="BI78" s="619"/>
      <c r="BJ78" s="737"/>
      <c r="BK78" s="579"/>
      <c r="BL78" s="579"/>
      <c r="BM78" s="579"/>
    </row>
    <row r="79" spans="1:65" s="158" customFormat="1" ht="12.75">
      <c r="A79" s="212"/>
      <c r="B79" s="502">
        <v>28</v>
      </c>
      <c r="C79" s="503" t="s">
        <v>216</v>
      </c>
      <c r="D79" s="500"/>
      <c r="E79" s="500"/>
      <c r="F79" s="504" t="s">
        <v>251</v>
      </c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0"/>
      <c r="AA79" s="500"/>
      <c r="AB79" s="500"/>
      <c r="AC79" s="560"/>
      <c r="AD79" s="564">
        <v>4</v>
      </c>
      <c r="AE79" s="565"/>
      <c r="AF79" s="566"/>
      <c r="AG79" s="614"/>
      <c r="AH79" s="615">
        <v>2</v>
      </c>
      <c r="AI79" s="614"/>
      <c r="AJ79" s="616"/>
      <c r="AK79" s="617">
        <f aca="true" t="shared" si="6" ref="AK79:AK98">SUM(AM79,AW79)</f>
        <v>144</v>
      </c>
      <c r="AL79" s="618"/>
      <c r="AM79" s="619">
        <f aca="true" t="shared" si="7" ref="AM79:AM98">SUM(AO79:AV79)</f>
        <v>72</v>
      </c>
      <c r="AN79" s="619"/>
      <c r="AO79" s="619">
        <v>0</v>
      </c>
      <c r="AP79" s="619"/>
      <c r="AQ79" s="619">
        <v>72</v>
      </c>
      <c r="AR79" s="619"/>
      <c r="AS79" s="619">
        <v>0</v>
      </c>
      <c r="AT79" s="619"/>
      <c r="AU79" s="619">
        <v>0</v>
      </c>
      <c r="AV79" s="619"/>
      <c r="AW79" s="694">
        <v>72</v>
      </c>
      <c r="AX79" s="695"/>
      <c r="AY79" s="696" t="s">
        <v>218</v>
      </c>
      <c r="AZ79" s="619" t="s">
        <v>218</v>
      </c>
      <c r="BA79" s="619"/>
      <c r="BB79" s="619"/>
      <c r="BC79" s="619"/>
      <c r="BD79" s="619"/>
      <c r="BE79" s="619"/>
      <c r="BF79" s="619"/>
      <c r="BG79" s="619"/>
      <c r="BH79" s="619"/>
      <c r="BI79" s="619"/>
      <c r="BJ79" s="737"/>
      <c r="BK79" s="579"/>
      <c r="BL79" s="579"/>
      <c r="BM79" s="579"/>
    </row>
    <row r="80" spans="1:65" s="158" customFormat="1" ht="12.75">
      <c r="A80" s="212"/>
      <c r="B80" s="502">
        <v>29</v>
      </c>
      <c r="C80" s="503" t="s">
        <v>216</v>
      </c>
      <c r="D80" s="500"/>
      <c r="E80" s="500"/>
      <c r="F80" s="504" t="s">
        <v>252</v>
      </c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560"/>
      <c r="AD80" s="564">
        <v>2</v>
      </c>
      <c r="AE80" s="565"/>
      <c r="AF80" s="566"/>
      <c r="AG80" s="614"/>
      <c r="AH80" s="615">
        <v>7</v>
      </c>
      <c r="AI80" s="614"/>
      <c r="AJ80" s="616"/>
      <c r="AK80" s="617">
        <f t="shared" si="6"/>
        <v>72</v>
      </c>
      <c r="AL80" s="618"/>
      <c r="AM80" s="619">
        <f t="shared" si="7"/>
        <v>36</v>
      </c>
      <c r="AN80" s="619"/>
      <c r="AO80" s="619">
        <v>0</v>
      </c>
      <c r="AP80" s="619"/>
      <c r="AQ80" s="619">
        <v>0</v>
      </c>
      <c r="AR80" s="619"/>
      <c r="AS80" s="619">
        <v>36</v>
      </c>
      <c r="AT80" s="619"/>
      <c r="AU80" s="619">
        <v>0</v>
      </c>
      <c r="AV80" s="619"/>
      <c r="AW80" s="694">
        <v>36</v>
      </c>
      <c r="AX80" s="695"/>
      <c r="AY80" s="696"/>
      <c r="AZ80" s="619"/>
      <c r="BA80" s="619"/>
      <c r="BB80" s="619"/>
      <c r="BC80" s="619"/>
      <c r="BD80" s="619"/>
      <c r="BE80" s="619" t="s">
        <v>218</v>
      </c>
      <c r="BF80" s="619"/>
      <c r="BG80" s="619"/>
      <c r="BH80" s="619"/>
      <c r="BI80" s="619"/>
      <c r="BJ80" s="737"/>
      <c r="BK80" s="579"/>
      <c r="BL80" s="579"/>
      <c r="BM80" s="579"/>
    </row>
    <row r="81" spans="1:65" s="158" customFormat="1" ht="12.75">
      <c r="A81" s="212"/>
      <c r="B81" s="502">
        <v>30</v>
      </c>
      <c r="C81" s="503" t="s">
        <v>216</v>
      </c>
      <c r="D81" s="500"/>
      <c r="E81" s="500"/>
      <c r="F81" s="504" t="s">
        <v>253</v>
      </c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60"/>
      <c r="AD81" s="564">
        <v>2</v>
      </c>
      <c r="AE81" s="565"/>
      <c r="AF81" s="566"/>
      <c r="AG81" s="614"/>
      <c r="AH81" s="615">
        <v>7</v>
      </c>
      <c r="AI81" s="614"/>
      <c r="AJ81" s="616"/>
      <c r="AK81" s="617">
        <f t="shared" si="6"/>
        <v>72</v>
      </c>
      <c r="AL81" s="618"/>
      <c r="AM81" s="619">
        <f t="shared" si="7"/>
        <v>32</v>
      </c>
      <c r="AN81" s="619"/>
      <c r="AO81" s="619">
        <v>16</v>
      </c>
      <c r="AP81" s="619"/>
      <c r="AQ81" s="619">
        <v>0</v>
      </c>
      <c r="AR81" s="619"/>
      <c r="AS81" s="619">
        <v>0</v>
      </c>
      <c r="AT81" s="619"/>
      <c r="AU81" s="619">
        <v>16</v>
      </c>
      <c r="AV81" s="619"/>
      <c r="AW81" s="694">
        <v>40</v>
      </c>
      <c r="AX81" s="695"/>
      <c r="AY81" s="696"/>
      <c r="AZ81" s="619"/>
      <c r="BA81" s="619"/>
      <c r="BB81" s="619"/>
      <c r="BC81" s="619"/>
      <c r="BD81" s="619"/>
      <c r="BE81" s="619" t="s">
        <v>218</v>
      </c>
      <c r="BF81" s="619"/>
      <c r="BG81" s="619"/>
      <c r="BH81" s="619"/>
      <c r="BI81" s="619"/>
      <c r="BJ81" s="737"/>
      <c r="BK81" s="579"/>
      <c r="BL81" s="579"/>
      <c r="BM81" s="579"/>
    </row>
    <row r="82" spans="1:65" s="158" customFormat="1" ht="12.75">
      <c r="A82" s="212"/>
      <c r="B82" s="502">
        <v>31</v>
      </c>
      <c r="C82" s="503" t="s">
        <v>216</v>
      </c>
      <c r="D82" s="500"/>
      <c r="E82" s="500"/>
      <c r="F82" s="504" t="s">
        <v>254</v>
      </c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60"/>
      <c r="AD82" s="564">
        <v>2</v>
      </c>
      <c r="AE82" s="565"/>
      <c r="AF82" s="566">
        <v>3</v>
      </c>
      <c r="AG82" s="614"/>
      <c r="AH82" s="615"/>
      <c r="AI82" s="614"/>
      <c r="AJ82" s="616"/>
      <c r="AK82" s="617">
        <f t="shared" si="6"/>
        <v>72</v>
      </c>
      <c r="AL82" s="618"/>
      <c r="AM82" s="619">
        <f t="shared" si="7"/>
        <v>32</v>
      </c>
      <c r="AN82" s="619"/>
      <c r="AO82" s="619">
        <v>16</v>
      </c>
      <c r="AP82" s="619"/>
      <c r="AQ82" s="619">
        <v>0</v>
      </c>
      <c r="AR82" s="619"/>
      <c r="AS82" s="619">
        <v>0</v>
      </c>
      <c r="AT82" s="619"/>
      <c r="AU82" s="619">
        <v>16</v>
      </c>
      <c r="AV82" s="619"/>
      <c r="AW82" s="694">
        <v>40</v>
      </c>
      <c r="AX82" s="695"/>
      <c r="AY82" s="696"/>
      <c r="AZ82" s="619"/>
      <c r="BA82" s="619" t="s">
        <v>224</v>
      </c>
      <c r="BB82" s="619"/>
      <c r="BC82" s="619"/>
      <c r="BD82" s="619"/>
      <c r="BE82" s="619"/>
      <c r="BF82" s="619"/>
      <c r="BG82" s="619"/>
      <c r="BH82" s="619"/>
      <c r="BI82" s="619"/>
      <c r="BJ82" s="737"/>
      <c r="BK82" s="579"/>
      <c r="BL82" s="579"/>
      <c r="BM82" s="579"/>
    </row>
    <row r="83" spans="1:65" s="158" customFormat="1" ht="12.75">
      <c r="A83" s="212"/>
      <c r="B83" s="502">
        <v>32</v>
      </c>
      <c r="C83" s="503" t="s">
        <v>216</v>
      </c>
      <c r="D83" s="500"/>
      <c r="E83" s="500"/>
      <c r="F83" s="504" t="s">
        <v>255</v>
      </c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60"/>
      <c r="AD83" s="564">
        <v>2</v>
      </c>
      <c r="AE83" s="565"/>
      <c r="AF83" s="566">
        <v>1</v>
      </c>
      <c r="AG83" s="614"/>
      <c r="AH83" s="615"/>
      <c r="AI83" s="614"/>
      <c r="AJ83" s="616"/>
      <c r="AK83" s="617">
        <f t="shared" si="6"/>
        <v>72</v>
      </c>
      <c r="AL83" s="618"/>
      <c r="AM83" s="619">
        <f t="shared" si="7"/>
        <v>36</v>
      </c>
      <c r="AN83" s="619"/>
      <c r="AO83" s="619">
        <v>18</v>
      </c>
      <c r="AP83" s="619"/>
      <c r="AQ83" s="619">
        <v>0</v>
      </c>
      <c r="AR83" s="619"/>
      <c r="AS83" s="619">
        <v>0</v>
      </c>
      <c r="AT83" s="619"/>
      <c r="AU83" s="619">
        <v>18</v>
      </c>
      <c r="AV83" s="619"/>
      <c r="AW83" s="694">
        <v>36</v>
      </c>
      <c r="AX83" s="695"/>
      <c r="AY83" s="696" t="s">
        <v>218</v>
      </c>
      <c r="AZ83" s="619"/>
      <c r="BA83" s="619"/>
      <c r="BB83" s="619"/>
      <c r="BC83" s="619"/>
      <c r="BD83" s="619"/>
      <c r="BE83" s="619"/>
      <c r="BF83" s="619"/>
      <c r="BG83" s="619"/>
      <c r="BH83" s="619"/>
      <c r="BI83" s="619"/>
      <c r="BJ83" s="737"/>
      <c r="BK83" s="579"/>
      <c r="BL83" s="579"/>
      <c r="BM83" s="579"/>
    </row>
    <row r="84" spans="1:65" s="158" customFormat="1" ht="12.75">
      <c r="A84" s="212"/>
      <c r="B84" s="502">
        <v>33</v>
      </c>
      <c r="C84" s="503" t="s">
        <v>216</v>
      </c>
      <c r="D84" s="500"/>
      <c r="E84" s="500"/>
      <c r="F84" s="504" t="s">
        <v>256</v>
      </c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60"/>
      <c r="AD84" s="564">
        <v>3</v>
      </c>
      <c r="AE84" s="565"/>
      <c r="AF84" s="566">
        <v>5</v>
      </c>
      <c r="AG84" s="614"/>
      <c r="AH84" s="615"/>
      <c r="AI84" s="614"/>
      <c r="AJ84" s="616"/>
      <c r="AK84" s="617">
        <f t="shared" si="6"/>
        <v>108</v>
      </c>
      <c r="AL84" s="618"/>
      <c r="AM84" s="619">
        <f t="shared" si="7"/>
        <v>72</v>
      </c>
      <c r="AN84" s="619"/>
      <c r="AO84" s="619">
        <v>36</v>
      </c>
      <c r="AP84" s="619"/>
      <c r="AQ84" s="619">
        <v>0</v>
      </c>
      <c r="AR84" s="619"/>
      <c r="AS84" s="619">
        <v>0</v>
      </c>
      <c r="AT84" s="619"/>
      <c r="AU84" s="619">
        <v>36</v>
      </c>
      <c r="AV84" s="619"/>
      <c r="AW84" s="694">
        <v>36</v>
      </c>
      <c r="AX84" s="695"/>
      <c r="AY84" s="696"/>
      <c r="AZ84" s="619"/>
      <c r="BA84" s="619"/>
      <c r="BB84" s="619"/>
      <c r="BC84" s="619" t="s">
        <v>224</v>
      </c>
      <c r="BD84" s="619"/>
      <c r="BE84" s="619"/>
      <c r="BF84" s="619"/>
      <c r="BG84" s="619"/>
      <c r="BH84" s="619"/>
      <c r="BI84" s="619"/>
      <c r="BJ84" s="737"/>
      <c r="BK84" s="579"/>
      <c r="BL84" s="579"/>
      <c r="BM84" s="579"/>
    </row>
    <row r="85" spans="1:65" s="158" customFormat="1" ht="12.75">
      <c r="A85" s="212"/>
      <c r="B85" s="502">
        <v>34</v>
      </c>
      <c r="C85" s="503" t="s">
        <v>216</v>
      </c>
      <c r="D85" s="500"/>
      <c r="E85" s="500"/>
      <c r="F85" s="504" t="s">
        <v>257</v>
      </c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60"/>
      <c r="AD85" s="564">
        <v>2</v>
      </c>
      <c r="AE85" s="565"/>
      <c r="AF85" s="566">
        <v>7</v>
      </c>
      <c r="AG85" s="614"/>
      <c r="AH85" s="615"/>
      <c r="AI85" s="614"/>
      <c r="AJ85" s="616"/>
      <c r="AK85" s="617">
        <f t="shared" si="6"/>
        <v>72</v>
      </c>
      <c r="AL85" s="618"/>
      <c r="AM85" s="619">
        <f t="shared" si="7"/>
        <v>36</v>
      </c>
      <c r="AN85" s="619"/>
      <c r="AO85" s="619">
        <v>18</v>
      </c>
      <c r="AP85" s="619"/>
      <c r="AQ85" s="619">
        <v>0</v>
      </c>
      <c r="AR85" s="619"/>
      <c r="AS85" s="619">
        <v>0</v>
      </c>
      <c r="AT85" s="619"/>
      <c r="AU85" s="619">
        <v>18</v>
      </c>
      <c r="AV85" s="619"/>
      <c r="AW85" s="694">
        <v>36</v>
      </c>
      <c r="AX85" s="695"/>
      <c r="AY85" s="696"/>
      <c r="AZ85" s="619"/>
      <c r="BA85" s="619"/>
      <c r="BB85" s="619"/>
      <c r="BC85" s="619"/>
      <c r="BD85" s="619"/>
      <c r="BE85" s="619" t="s">
        <v>218</v>
      </c>
      <c r="BF85" s="619"/>
      <c r="BG85" s="619"/>
      <c r="BH85" s="619"/>
      <c r="BI85" s="619"/>
      <c r="BJ85" s="737"/>
      <c r="BK85" s="579"/>
      <c r="BL85" s="579"/>
      <c r="BM85" s="579"/>
    </row>
    <row r="86" spans="1:65" s="158" customFormat="1" ht="12.75">
      <c r="A86" s="212"/>
      <c r="B86" s="502">
        <v>35</v>
      </c>
      <c r="C86" s="503" t="s">
        <v>216</v>
      </c>
      <c r="D86" s="500"/>
      <c r="E86" s="500"/>
      <c r="F86" s="504" t="s">
        <v>258</v>
      </c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  <c r="Y86" s="500"/>
      <c r="Z86" s="500"/>
      <c r="AA86" s="500"/>
      <c r="AB86" s="500"/>
      <c r="AC86" s="560"/>
      <c r="AD86" s="564">
        <v>3</v>
      </c>
      <c r="AE86" s="565"/>
      <c r="AF86" s="566">
        <v>9</v>
      </c>
      <c r="AG86" s="614"/>
      <c r="AH86" s="615"/>
      <c r="AI86" s="614"/>
      <c r="AJ86" s="616"/>
      <c r="AK86" s="617">
        <f t="shared" si="6"/>
        <v>108</v>
      </c>
      <c r="AL86" s="618"/>
      <c r="AM86" s="619">
        <f t="shared" si="7"/>
        <v>32</v>
      </c>
      <c r="AN86" s="619"/>
      <c r="AO86" s="619">
        <v>16</v>
      </c>
      <c r="AP86" s="619"/>
      <c r="AQ86" s="619">
        <v>0</v>
      </c>
      <c r="AR86" s="619"/>
      <c r="AS86" s="619">
        <v>0</v>
      </c>
      <c r="AT86" s="619"/>
      <c r="AU86" s="619">
        <v>16</v>
      </c>
      <c r="AV86" s="619"/>
      <c r="AW86" s="694">
        <v>76</v>
      </c>
      <c r="AX86" s="695"/>
      <c r="AY86" s="696"/>
      <c r="AZ86" s="619"/>
      <c r="BA86" s="619"/>
      <c r="BB86" s="619"/>
      <c r="BC86" s="619"/>
      <c r="BD86" s="619"/>
      <c r="BE86" s="619"/>
      <c r="BF86" s="619"/>
      <c r="BG86" s="619" t="s">
        <v>218</v>
      </c>
      <c r="BH86" s="619"/>
      <c r="BI86" s="619"/>
      <c r="BJ86" s="737"/>
      <c r="BK86" s="579"/>
      <c r="BL86" s="579"/>
      <c r="BM86" s="579"/>
    </row>
    <row r="87" spans="1:65" s="158" customFormat="1" ht="12.75">
      <c r="A87" s="212"/>
      <c r="B87" s="746">
        <v>36</v>
      </c>
      <c r="C87" s="503" t="s">
        <v>216</v>
      </c>
      <c r="D87" s="500"/>
      <c r="E87" s="500"/>
      <c r="F87" s="504" t="s">
        <v>259</v>
      </c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  <c r="Y87" s="500"/>
      <c r="Z87" s="500"/>
      <c r="AA87" s="500"/>
      <c r="AB87" s="500"/>
      <c r="AC87" s="560"/>
      <c r="AD87" s="564">
        <v>3</v>
      </c>
      <c r="AE87" s="565"/>
      <c r="AF87" s="566"/>
      <c r="AG87" s="614"/>
      <c r="AH87" s="615">
        <v>8</v>
      </c>
      <c r="AI87" s="614"/>
      <c r="AJ87" s="616"/>
      <c r="AK87" s="617">
        <v>108</v>
      </c>
      <c r="AL87" s="618"/>
      <c r="AM87" s="619">
        <v>72</v>
      </c>
      <c r="AN87" s="619"/>
      <c r="AO87" s="619">
        <v>36</v>
      </c>
      <c r="AP87" s="619"/>
      <c r="AQ87" s="619">
        <v>0</v>
      </c>
      <c r="AR87" s="619"/>
      <c r="AS87" s="619"/>
      <c r="AT87" s="619"/>
      <c r="AU87" s="619">
        <v>36</v>
      </c>
      <c r="AV87" s="619"/>
      <c r="AW87" s="694">
        <v>36</v>
      </c>
      <c r="AX87" s="695"/>
      <c r="AY87" s="696"/>
      <c r="AZ87" s="619"/>
      <c r="BA87" s="619"/>
      <c r="BB87" s="619"/>
      <c r="BC87" s="619"/>
      <c r="BD87" s="619"/>
      <c r="BE87" s="619"/>
      <c r="BF87" s="619" t="s">
        <v>224</v>
      </c>
      <c r="BG87" s="619"/>
      <c r="BH87" s="619"/>
      <c r="BI87" s="619"/>
      <c r="BJ87" s="737"/>
      <c r="BK87" s="579"/>
      <c r="BL87" s="579"/>
      <c r="BM87" s="579"/>
    </row>
    <row r="88" spans="2:65" s="157" customFormat="1" ht="12" customHeight="1">
      <c r="B88" s="498"/>
      <c r="C88" s="499"/>
      <c r="D88" s="500"/>
      <c r="E88" s="500"/>
      <c r="F88" s="501" t="s">
        <v>260</v>
      </c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  <c r="Y88" s="500"/>
      <c r="Z88" s="500"/>
      <c r="AA88" s="500"/>
      <c r="AB88" s="500"/>
      <c r="AC88" s="560"/>
      <c r="AD88" s="561">
        <v>12</v>
      </c>
      <c r="AE88" s="562"/>
      <c r="AF88" s="563"/>
      <c r="AG88" s="610"/>
      <c r="AH88" s="611"/>
      <c r="AI88" s="610"/>
      <c r="AJ88" s="612"/>
      <c r="AK88" s="574">
        <f t="shared" si="6"/>
        <v>432</v>
      </c>
      <c r="AL88" s="610"/>
      <c r="AM88" s="613">
        <f t="shared" si="7"/>
        <v>0</v>
      </c>
      <c r="AN88" s="613"/>
      <c r="AO88" s="613">
        <v>0</v>
      </c>
      <c r="AP88" s="613"/>
      <c r="AQ88" s="611">
        <v>0</v>
      </c>
      <c r="AR88" s="610"/>
      <c r="AS88" s="613">
        <v>0</v>
      </c>
      <c r="AT88" s="613"/>
      <c r="AU88" s="613">
        <v>0</v>
      </c>
      <c r="AV88" s="613"/>
      <c r="AW88" s="563">
        <v>432</v>
      </c>
      <c r="AX88" s="691"/>
      <c r="AY88" s="692"/>
      <c r="AZ88" s="693"/>
      <c r="BA88" s="693"/>
      <c r="BB88" s="693"/>
      <c r="BC88" s="693"/>
      <c r="BD88" s="693"/>
      <c r="BE88" s="693"/>
      <c r="BF88" s="693"/>
      <c r="BG88" s="693"/>
      <c r="BH88" s="693"/>
      <c r="BI88" s="693"/>
      <c r="BJ88" s="736"/>
      <c r="BK88" s="583"/>
      <c r="BL88" s="583"/>
      <c r="BM88" s="583"/>
    </row>
    <row r="89" spans="1:65" s="158" customFormat="1" ht="12.75">
      <c r="A89" s="212"/>
      <c r="B89" s="502">
        <v>37</v>
      </c>
      <c r="C89" s="503" t="s">
        <v>261</v>
      </c>
      <c r="D89" s="500"/>
      <c r="E89" s="500"/>
      <c r="F89" s="504" t="s">
        <v>262</v>
      </c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60"/>
      <c r="AD89" s="564">
        <v>6</v>
      </c>
      <c r="AE89" s="565"/>
      <c r="AF89" s="615"/>
      <c r="AG89" s="614"/>
      <c r="AH89" s="615">
        <v>4</v>
      </c>
      <c r="AI89" s="614"/>
      <c r="AJ89" s="616"/>
      <c r="AK89" s="617">
        <f t="shared" si="6"/>
        <v>216</v>
      </c>
      <c r="AL89" s="618"/>
      <c r="AM89" s="619">
        <f t="shared" si="7"/>
        <v>0</v>
      </c>
      <c r="AN89" s="619"/>
      <c r="AO89" s="619">
        <v>0</v>
      </c>
      <c r="AP89" s="619"/>
      <c r="AQ89" s="619">
        <v>0</v>
      </c>
      <c r="AR89" s="619"/>
      <c r="AS89" s="619">
        <v>0</v>
      </c>
      <c r="AT89" s="619"/>
      <c r="AU89" s="619">
        <v>0</v>
      </c>
      <c r="AV89" s="619"/>
      <c r="AW89" s="694">
        <v>216</v>
      </c>
      <c r="AX89" s="695"/>
      <c r="AY89" s="696"/>
      <c r="AZ89" s="619"/>
      <c r="BA89" s="619"/>
      <c r="BB89" s="619" t="s">
        <v>263</v>
      </c>
      <c r="BC89" s="619"/>
      <c r="BD89" s="619"/>
      <c r="BE89" s="619"/>
      <c r="BF89" s="619"/>
      <c r="BG89" s="619"/>
      <c r="BH89" s="619"/>
      <c r="BI89" s="619"/>
      <c r="BJ89" s="737"/>
      <c r="BK89" s="579"/>
      <c r="BL89" s="579"/>
      <c r="BM89" s="579"/>
    </row>
    <row r="90" spans="1:65" s="158" customFormat="1" ht="12.75">
      <c r="A90" s="212"/>
      <c r="B90" s="502">
        <v>38</v>
      </c>
      <c r="C90" s="503" t="s">
        <v>261</v>
      </c>
      <c r="D90" s="500"/>
      <c r="E90" s="500"/>
      <c r="F90" s="504" t="s">
        <v>264</v>
      </c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  <c r="Y90" s="500"/>
      <c r="Z90" s="500"/>
      <c r="AA90" s="500"/>
      <c r="AB90" s="500"/>
      <c r="AC90" s="560"/>
      <c r="AD90" s="564">
        <v>6</v>
      </c>
      <c r="AE90" s="565"/>
      <c r="AF90" s="615"/>
      <c r="AG90" s="614"/>
      <c r="AH90" s="615">
        <v>10</v>
      </c>
      <c r="AI90" s="614"/>
      <c r="AJ90" s="616"/>
      <c r="AK90" s="617">
        <f t="shared" si="6"/>
        <v>216</v>
      </c>
      <c r="AL90" s="618"/>
      <c r="AM90" s="619">
        <f t="shared" si="7"/>
        <v>0</v>
      </c>
      <c r="AN90" s="619"/>
      <c r="AO90" s="619">
        <v>0</v>
      </c>
      <c r="AP90" s="619"/>
      <c r="AQ90" s="619">
        <v>0</v>
      </c>
      <c r="AR90" s="619"/>
      <c r="AS90" s="619">
        <v>0</v>
      </c>
      <c r="AT90" s="619"/>
      <c r="AU90" s="619">
        <v>0</v>
      </c>
      <c r="AV90" s="619"/>
      <c r="AW90" s="694">
        <v>216</v>
      </c>
      <c r="AX90" s="695"/>
      <c r="AY90" s="696"/>
      <c r="AZ90" s="619"/>
      <c r="BA90" s="619"/>
      <c r="BB90" s="619"/>
      <c r="BC90" s="619"/>
      <c r="BD90" s="619"/>
      <c r="BE90" s="619"/>
      <c r="BF90" s="619"/>
      <c r="BG90" s="619"/>
      <c r="BH90" s="619" t="s">
        <v>263</v>
      </c>
      <c r="BI90" s="619"/>
      <c r="BJ90" s="737"/>
      <c r="BK90" s="579"/>
      <c r="BL90" s="579"/>
      <c r="BM90" s="579"/>
    </row>
    <row r="91" spans="2:65" s="157" customFormat="1" ht="12" customHeight="1">
      <c r="B91" s="498"/>
      <c r="C91" s="499"/>
      <c r="D91" s="501"/>
      <c r="E91" s="501"/>
      <c r="F91" s="501" t="s">
        <v>265</v>
      </c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  <c r="AA91" s="501"/>
      <c r="AB91" s="501"/>
      <c r="AC91" s="748"/>
      <c r="AD91" s="561">
        <v>9</v>
      </c>
      <c r="AE91" s="562"/>
      <c r="AF91" s="574"/>
      <c r="AG91" s="610"/>
      <c r="AH91" s="611"/>
      <c r="AI91" s="610"/>
      <c r="AJ91" s="612"/>
      <c r="AK91" s="574">
        <v>324</v>
      </c>
      <c r="AL91" s="610"/>
      <c r="AM91" s="611">
        <f t="shared" si="7"/>
        <v>0</v>
      </c>
      <c r="AN91" s="610"/>
      <c r="AO91" s="611">
        <v>0</v>
      </c>
      <c r="AP91" s="610"/>
      <c r="AQ91" s="611">
        <v>0</v>
      </c>
      <c r="AR91" s="610"/>
      <c r="AS91" s="611">
        <v>0</v>
      </c>
      <c r="AT91" s="610"/>
      <c r="AU91" s="611">
        <v>0</v>
      </c>
      <c r="AV91" s="610"/>
      <c r="AW91" s="611">
        <v>324</v>
      </c>
      <c r="AX91" s="691"/>
      <c r="AY91" s="692"/>
      <c r="AZ91" s="693"/>
      <c r="BA91" s="693"/>
      <c r="BB91" s="693"/>
      <c r="BC91" s="693"/>
      <c r="BD91" s="693"/>
      <c r="BE91" s="693"/>
      <c r="BF91" s="693"/>
      <c r="BG91" s="693"/>
      <c r="BH91" s="693"/>
      <c r="BI91" s="693"/>
      <c r="BJ91" s="736"/>
      <c r="BK91" s="583"/>
      <c r="BL91" s="583"/>
      <c r="BM91" s="583"/>
    </row>
    <row r="92" spans="2:65" s="157" customFormat="1" ht="12" customHeight="1">
      <c r="B92" s="498"/>
      <c r="C92" s="499" t="s">
        <v>266</v>
      </c>
      <c r="D92" s="501"/>
      <c r="E92" s="501"/>
      <c r="F92" s="501" t="s">
        <v>267</v>
      </c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  <c r="R92" s="501"/>
      <c r="S92" s="501"/>
      <c r="T92" s="501"/>
      <c r="U92" s="501"/>
      <c r="V92" s="501"/>
      <c r="W92" s="501"/>
      <c r="X92" s="501"/>
      <c r="Y92" s="501"/>
      <c r="Z92" s="501"/>
      <c r="AA92" s="501"/>
      <c r="AB92" s="501"/>
      <c r="AC92" s="748"/>
      <c r="AD92" s="561">
        <v>6</v>
      </c>
      <c r="AE92" s="562"/>
      <c r="AF92" s="574"/>
      <c r="AG92" s="610"/>
      <c r="AH92" s="611"/>
      <c r="AI92" s="610"/>
      <c r="AJ92" s="612"/>
      <c r="AK92" s="574">
        <f>SUM(AM92,AW92)</f>
        <v>216</v>
      </c>
      <c r="AL92" s="610"/>
      <c r="AM92" s="611">
        <f t="shared" si="7"/>
        <v>0</v>
      </c>
      <c r="AN92" s="610"/>
      <c r="AO92" s="611">
        <v>0</v>
      </c>
      <c r="AP92" s="610"/>
      <c r="AQ92" s="611">
        <v>0</v>
      </c>
      <c r="AR92" s="610"/>
      <c r="AS92" s="611">
        <v>0</v>
      </c>
      <c r="AT92" s="610"/>
      <c r="AU92" s="611">
        <v>0</v>
      </c>
      <c r="AV92" s="610"/>
      <c r="AW92" s="611">
        <v>216</v>
      </c>
      <c r="AX92" s="691"/>
      <c r="AY92" s="692"/>
      <c r="AZ92" s="693"/>
      <c r="BA92" s="693"/>
      <c r="BB92" s="693"/>
      <c r="BC92" s="693"/>
      <c r="BD92" s="693"/>
      <c r="BE92" s="693"/>
      <c r="BF92" s="693"/>
      <c r="BG92" s="693"/>
      <c r="BH92" s="693"/>
      <c r="BI92" s="693"/>
      <c r="BJ92" s="736"/>
      <c r="BK92" s="583"/>
      <c r="BL92" s="583"/>
      <c r="BM92" s="583"/>
    </row>
    <row r="93" spans="1:65" s="158" customFormat="1" ht="12.75">
      <c r="A93" s="212"/>
      <c r="B93" s="502">
        <v>39</v>
      </c>
      <c r="C93" s="503" t="s">
        <v>266</v>
      </c>
      <c r="D93" s="504"/>
      <c r="E93" s="504"/>
      <c r="F93" s="504" t="s">
        <v>268</v>
      </c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4"/>
      <c r="Y93" s="504"/>
      <c r="Z93" s="504"/>
      <c r="AA93" s="504"/>
      <c r="AB93" s="504"/>
      <c r="AC93" s="749"/>
      <c r="AD93" s="564">
        <v>6</v>
      </c>
      <c r="AE93" s="565"/>
      <c r="AF93" s="566">
        <v>10</v>
      </c>
      <c r="AG93" s="648"/>
      <c r="AH93" s="615"/>
      <c r="AI93" s="648"/>
      <c r="AJ93" s="616"/>
      <c r="AK93" s="566">
        <f>SUM(AM93,AW93)</f>
        <v>216</v>
      </c>
      <c r="AL93" s="648"/>
      <c r="AM93" s="615">
        <f t="shared" si="7"/>
        <v>0</v>
      </c>
      <c r="AN93" s="648"/>
      <c r="AO93" s="615">
        <v>0</v>
      </c>
      <c r="AP93" s="648"/>
      <c r="AQ93" s="615">
        <v>0</v>
      </c>
      <c r="AR93" s="648"/>
      <c r="AS93" s="615">
        <v>0</v>
      </c>
      <c r="AT93" s="648"/>
      <c r="AU93" s="615">
        <v>0</v>
      </c>
      <c r="AV93" s="648"/>
      <c r="AW93" s="615">
        <v>216</v>
      </c>
      <c r="AX93" s="757"/>
      <c r="AY93" s="696"/>
      <c r="AZ93" s="619"/>
      <c r="BA93" s="619"/>
      <c r="BB93" s="619"/>
      <c r="BC93" s="619"/>
      <c r="BD93" s="619"/>
      <c r="BE93" s="619"/>
      <c r="BF93" s="579"/>
      <c r="BG93" s="619"/>
      <c r="BH93" s="619" t="s">
        <v>263</v>
      </c>
      <c r="BI93" s="619"/>
      <c r="BJ93" s="737"/>
      <c r="BK93" s="579"/>
      <c r="BL93" s="579"/>
      <c r="BM93" s="579"/>
    </row>
    <row r="94" spans="2:65" s="157" customFormat="1" ht="12" customHeight="1">
      <c r="B94" s="498"/>
      <c r="C94" s="499" t="s">
        <v>269</v>
      </c>
      <c r="D94" s="501"/>
      <c r="E94" s="501"/>
      <c r="F94" s="501" t="s">
        <v>270</v>
      </c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  <c r="AA94" s="501"/>
      <c r="AB94" s="501"/>
      <c r="AC94" s="748"/>
      <c r="AD94" s="561">
        <v>3</v>
      </c>
      <c r="AE94" s="562"/>
      <c r="AF94" s="574"/>
      <c r="AG94" s="610"/>
      <c r="AH94" s="611"/>
      <c r="AI94" s="610"/>
      <c r="AJ94" s="612"/>
      <c r="AK94" s="574">
        <v>108</v>
      </c>
      <c r="AL94" s="610"/>
      <c r="AM94" s="611">
        <f t="shared" si="7"/>
        <v>0</v>
      </c>
      <c r="AN94" s="610"/>
      <c r="AO94" s="611">
        <v>0</v>
      </c>
      <c r="AP94" s="610"/>
      <c r="AQ94" s="611">
        <v>0</v>
      </c>
      <c r="AR94" s="610"/>
      <c r="AS94" s="611">
        <v>0</v>
      </c>
      <c r="AT94" s="610"/>
      <c r="AU94" s="611">
        <v>0</v>
      </c>
      <c r="AV94" s="610"/>
      <c r="AW94" s="611">
        <v>108</v>
      </c>
      <c r="AX94" s="691"/>
      <c r="AY94" s="692"/>
      <c r="AZ94" s="693"/>
      <c r="BA94" s="693"/>
      <c r="BB94" s="693"/>
      <c r="BC94" s="693"/>
      <c r="BD94" s="693"/>
      <c r="BE94" s="693"/>
      <c r="BF94" s="693"/>
      <c r="BG94" s="693"/>
      <c r="BH94" s="693"/>
      <c r="BI94" s="693"/>
      <c r="BJ94" s="736"/>
      <c r="BK94" s="583"/>
      <c r="BL94" s="583"/>
      <c r="BM94" s="583"/>
    </row>
    <row r="95" spans="1:65" s="158" customFormat="1" ht="12.75">
      <c r="A95" s="212"/>
      <c r="B95" s="502">
        <v>40</v>
      </c>
      <c r="C95" s="503" t="s">
        <v>269</v>
      </c>
      <c r="D95" s="504"/>
      <c r="E95" s="504"/>
      <c r="F95" s="504" t="s">
        <v>271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749"/>
      <c r="AD95" s="564">
        <v>3</v>
      </c>
      <c r="AE95" s="565"/>
      <c r="AF95" s="566">
        <v>10</v>
      </c>
      <c r="AG95" s="648"/>
      <c r="AH95" s="615"/>
      <c r="AI95" s="648"/>
      <c r="AJ95" s="616"/>
      <c r="AK95" s="566">
        <f>SUM(AM95,AW95)</f>
        <v>108</v>
      </c>
      <c r="AL95" s="648"/>
      <c r="AM95" s="615">
        <f t="shared" si="7"/>
        <v>0</v>
      </c>
      <c r="AN95" s="648"/>
      <c r="AO95" s="615">
        <v>0</v>
      </c>
      <c r="AP95" s="648"/>
      <c r="AQ95" s="615">
        <v>0</v>
      </c>
      <c r="AR95" s="648"/>
      <c r="AS95" s="615">
        <v>0</v>
      </c>
      <c r="AT95" s="648"/>
      <c r="AU95" s="615">
        <v>0</v>
      </c>
      <c r="AV95" s="648"/>
      <c r="AW95" s="615">
        <v>108</v>
      </c>
      <c r="AX95" s="757"/>
      <c r="AY95" s="696"/>
      <c r="AZ95" s="619"/>
      <c r="BA95" s="619"/>
      <c r="BB95" s="619"/>
      <c r="BC95" s="619"/>
      <c r="BD95" s="619"/>
      <c r="BE95" s="619"/>
      <c r="BF95" s="619"/>
      <c r="BG95" s="619"/>
      <c r="BH95" s="619" t="s">
        <v>263</v>
      </c>
      <c r="BI95" s="619"/>
      <c r="BJ95" s="737"/>
      <c r="BK95" s="579"/>
      <c r="BL95" s="579"/>
      <c r="BM95" s="579"/>
    </row>
    <row r="96" spans="1:65" s="158" customFormat="1" ht="12.75">
      <c r="A96" s="212"/>
      <c r="B96" s="502"/>
      <c r="C96" s="503" t="s">
        <v>272</v>
      </c>
      <c r="D96" s="504"/>
      <c r="E96" s="504"/>
      <c r="F96" s="501" t="s">
        <v>273</v>
      </c>
      <c r="G96" s="504"/>
      <c r="H96" s="504"/>
      <c r="I96" s="501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4"/>
      <c r="V96" s="504"/>
      <c r="W96" s="504"/>
      <c r="X96" s="504"/>
      <c r="Y96" s="504"/>
      <c r="Z96" s="504"/>
      <c r="AA96" s="504"/>
      <c r="AB96" s="504"/>
      <c r="AC96" s="749"/>
      <c r="AD96" s="564"/>
      <c r="AE96" s="565"/>
      <c r="AF96" s="566"/>
      <c r="AG96" s="648"/>
      <c r="AH96" s="615"/>
      <c r="AI96" s="648"/>
      <c r="AJ96" s="616"/>
      <c r="AK96" s="566"/>
      <c r="AL96" s="648"/>
      <c r="AM96" s="615"/>
      <c r="AN96" s="648"/>
      <c r="AO96" s="615"/>
      <c r="AP96" s="648"/>
      <c r="AQ96" s="615"/>
      <c r="AR96" s="648"/>
      <c r="AS96" s="615"/>
      <c r="AT96" s="648"/>
      <c r="AU96" s="615"/>
      <c r="AV96" s="648"/>
      <c r="AW96" s="615"/>
      <c r="AX96" s="757"/>
      <c r="AY96" s="696"/>
      <c r="AZ96" s="619"/>
      <c r="BA96" s="619"/>
      <c r="BB96" s="619"/>
      <c r="BC96" s="619"/>
      <c r="BD96" s="619"/>
      <c r="BE96" s="619"/>
      <c r="BF96" s="619"/>
      <c r="BG96" s="619"/>
      <c r="BH96" s="619"/>
      <c r="BI96" s="619"/>
      <c r="BJ96" s="737"/>
      <c r="BK96" s="579"/>
      <c r="BL96" s="579"/>
      <c r="BM96" s="579"/>
    </row>
    <row r="97" spans="1:65" s="158" customFormat="1" ht="13.5">
      <c r="A97" s="212"/>
      <c r="B97" s="502">
        <v>41</v>
      </c>
      <c r="C97" s="503" t="s">
        <v>272</v>
      </c>
      <c r="D97" s="504"/>
      <c r="E97" s="504"/>
      <c r="F97" s="504" t="s">
        <v>274</v>
      </c>
      <c r="G97" s="504"/>
      <c r="H97" s="504"/>
      <c r="I97" s="504"/>
      <c r="J97" s="504"/>
      <c r="K97" s="504"/>
      <c r="L97" s="504"/>
      <c r="M97" s="504"/>
      <c r="N97" s="504"/>
      <c r="O97" s="504"/>
      <c r="P97" s="504"/>
      <c r="Q97" s="504"/>
      <c r="R97" s="504"/>
      <c r="S97" s="504"/>
      <c r="T97" s="504"/>
      <c r="U97" s="504"/>
      <c r="V97" s="504"/>
      <c r="W97" s="504"/>
      <c r="X97" s="504"/>
      <c r="Y97" s="504"/>
      <c r="Z97" s="504"/>
      <c r="AA97" s="504"/>
      <c r="AB97" s="504"/>
      <c r="AC97" s="749"/>
      <c r="AD97" s="750"/>
      <c r="AE97" s="751"/>
      <c r="AF97" s="566"/>
      <c r="AG97" s="648"/>
      <c r="AH97" s="615"/>
      <c r="AI97" s="648"/>
      <c r="AJ97" s="616"/>
      <c r="AK97" s="566"/>
      <c r="AL97" s="648"/>
      <c r="AM97" s="615"/>
      <c r="AN97" s="648"/>
      <c r="AO97" s="615"/>
      <c r="AP97" s="648"/>
      <c r="AQ97" s="615"/>
      <c r="AR97" s="648"/>
      <c r="AS97" s="615"/>
      <c r="AT97" s="648"/>
      <c r="AU97" s="615"/>
      <c r="AV97" s="648"/>
      <c r="AW97" s="615"/>
      <c r="AX97" s="757"/>
      <c r="AY97" s="696"/>
      <c r="AZ97" s="619"/>
      <c r="BA97" s="619"/>
      <c r="BB97" s="619"/>
      <c r="BC97" s="619"/>
      <c r="BD97" s="619"/>
      <c r="BE97" s="619"/>
      <c r="BF97" s="619"/>
      <c r="BG97" s="619"/>
      <c r="BH97" s="619"/>
      <c r="BI97" s="619"/>
      <c r="BJ97" s="737"/>
      <c r="BK97" s="579"/>
      <c r="BL97" s="579"/>
      <c r="BM97" s="579"/>
    </row>
    <row r="98" spans="2:65" s="158" customFormat="1" ht="13.5">
      <c r="B98" s="505"/>
      <c r="C98" s="506"/>
      <c r="D98" s="507"/>
      <c r="E98" s="507"/>
      <c r="F98" s="508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507"/>
      <c r="AA98" s="507"/>
      <c r="AB98" s="507"/>
      <c r="AC98" s="567"/>
      <c r="AD98" s="506"/>
      <c r="AE98" s="568"/>
      <c r="AF98" s="567"/>
      <c r="AG98" s="620"/>
      <c r="AH98" s="567"/>
      <c r="AI98" s="538"/>
      <c r="AJ98" s="621"/>
      <c r="AK98" s="622">
        <f t="shared" si="6"/>
        <v>0</v>
      </c>
      <c r="AL98" s="623"/>
      <c r="AM98" s="624">
        <f t="shared" si="7"/>
        <v>0</v>
      </c>
      <c r="AN98" s="623"/>
      <c r="AO98" s="656"/>
      <c r="AP98" s="657"/>
      <c r="AQ98" s="656"/>
      <c r="AR98" s="657"/>
      <c r="AS98" s="656"/>
      <c r="AT98" s="657"/>
      <c r="AU98" s="656"/>
      <c r="AV98" s="657"/>
      <c r="AW98" s="656"/>
      <c r="AX98" s="697"/>
      <c r="AY98" s="698"/>
      <c r="AZ98" s="699"/>
      <c r="BA98" s="699"/>
      <c r="BB98" s="699"/>
      <c r="BC98" s="699"/>
      <c r="BD98" s="699"/>
      <c r="BE98" s="699"/>
      <c r="BF98" s="699"/>
      <c r="BG98" s="699"/>
      <c r="BH98" s="699"/>
      <c r="BI98" s="699"/>
      <c r="BJ98" s="738"/>
      <c r="BK98" s="579"/>
      <c r="BL98" s="579"/>
      <c r="BM98" s="579"/>
    </row>
    <row r="99" spans="2:65" s="159" customFormat="1" ht="6.75" customHeight="1">
      <c r="B99" s="509"/>
      <c r="C99" s="510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35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35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1"/>
      <c r="AS99" s="511"/>
      <c r="AT99" s="511"/>
      <c r="AU99" s="535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1"/>
      <c r="BH99" s="511"/>
      <c r="BI99" s="511"/>
      <c r="BJ99" s="739"/>
      <c r="BK99" s="452"/>
      <c r="BL99" s="452"/>
      <c r="BM99" s="452"/>
    </row>
    <row r="100" spans="2:65" s="158" customFormat="1" ht="12.75">
      <c r="B100" s="512"/>
      <c r="C100" s="513" t="s">
        <v>108</v>
      </c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36" t="s">
        <v>109</v>
      </c>
      <c r="S100" s="537"/>
      <c r="T100" s="537"/>
      <c r="U100" s="537"/>
      <c r="V100" s="537"/>
      <c r="W100" s="537"/>
      <c r="X100" s="537"/>
      <c r="Y100" s="537"/>
      <c r="Z100" s="537"/>
      <c r="AA100" s="569"/>
      <c r="AB100" s="570"/>
      <c r="AC100" s="570"/>
      <c r="AD100" s="570"/>
      <c r="AE100" s="570"/>
      <c r="AF100" s="570"/>
      <c r="AG100" s="570"/>
      <c r="AH100" s="570"/>
      <c r="AI100" s="570"/>
      <c r="AJ100" s="625"/>
      <c r="AK100" s="626">
        <v>6264</v>
      </c>
      <c r="AL100" s="627"/>
      <c r="AM100" s="611">
        <v>2496</v>
      </c>
      <c r="AN100" s="610"/>
      <c r="AO100" s="611">
        <v>1072</v>
      </c>
      <c r="AP100" s="610"/>
      <c r="AQ100" s="628">
        <v>108</v>
      </c>
      <c r="AR100" s="629"/>
      <c r="AS100" s="611">
        <v>376</v>
      </c>
      <c r="AT100" s="610"/>
      <c r="AU100" s="611">
        <v>940</v>
      </c>
      <c r="AV100" s="610"/>
      <c r="AW100" s="628">
        <v>3768</v>
      </c>
      <c r="AX100" s="700"/>
      <c r="AY100" s="701" t="s">
        <v>275</v>
      </c>
      <c r="AZ100" s="702" t="s">
        <v>275</v>
      </c>
      <c r="BA100" s="702" t="s">
        <v>276</v>
      </c>
      <c r="BB100" s="702" t="s">
        <v>277</v>
      </c>
      <c r="BC100" s="702" t="s">
        <v>276</v>
      </c>
      <c r="BD100" s="702" t="s">
        <v>277</v>
      </c>
      <c r="BE100" s="702" t="s">
        <v>276</v>
      </c>
      <c r="BF100" s="702" t="s">
        <v>278</v>
      </c>
      <c r="BG100" s="702" t="s">
        <v>277</v>
      </c>
      <c r="BH100" s="702" t="s">
        <v>224</v>
      </c>
      <c r="BI100" s="740" t="s">
        <v>263</v>
      </c>
      <c r="BJ100" s="741" t="s">
        <v>263</v>
      </c>
      <c r="BK100" s="579"/>
      <c r="BL100" s="579"/>
      <c r="BM100" s="579"/>
    </row>
    <row r="101" spans="2:62" ht="12.75">
      <c r="B101" s="515"/>
      <c r="C101" s="516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38" t="s">
        <v>110</v>
      </c>
      <c r="S101" s="456"/>
      <c r="T101" s="456"/>
      <c r="U101" s="456"/>
      <c r="V101" s="456"/>
      <c r="W101" s="456"/>
      <c r="X101" s="456"/>
      <c r="Y101" s="456"/>
      <c r="Z101" s="456"/>
      <c r="AA101" s="452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630">
        <v>6264</v>
      </c>
      <c r="AL101" s="631"/>
      <c r="AM101" s="611">
        <v>2496</v>
      </c>
      <c r="AN101" s="610"/>
      <c r="AO101" s="611">
        <v>1072</v>
      </c>
      <c r="AP101" s="610"/>
      <c r="AQ101" s="632">
        <v>108</v>
      </c>
      <c r="AR101" s="633"/>
      <c r="AS101" s="611">
        <v>376</v>
      </c>
      <c r="AT101" s="610"/>
      <c r="AU101" s="611">
        <v>940</v>
      </c>
      <c r="AV101" s="610"/>
      <c r="AW101" s="632">
        <v>3768</v>
      </c>
      <c r="AX101" s="703"/>
      <c r="AY101" s="704" t="s">
        <v>275</v>
      </c>
      <c r="AZ101" s="705" t="s">
        <v>275</v>
      </c>
      <c r="BA101" s="705" t="s">
        <v>276</v>
      </c>
      <c r="BB101" s="705" t="s">
        <v>277</v>
      </c>
      <c r="BC101" s="705" t="s">
        <v>276</v>
      </c>
      <c r="BD101" s="705" t="s">
        <v>277</v>
      </c>
      <c r="BE101" s="705" t="s">
        <v>276</v>
      </c>
      <c r="BF101" s="705" t="s">
        <v>278</v>
      </c>
      <c r="BG101" s="705" t="s">
        <v>277</v>
      </c>
      <c r="BH101" s="705" t="s">
        <v>224</v>
      </c>
      <c r="BI101" s="705" t="s">
        <v>263</v>
      </c>
      <c r="BJ101" s="742" t="s">
        <v>263</v>
      </c>
    </row>
    <row r="102" spans="2:62" ht="12.75">
      <c r="B102" s="515"/>
      <c r="C102" s="516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39" t="s">
        <v>212</v>
      </c>
      <c r="S102" s="539"/>
      <c r="T102" s="539"/>
      <c r="U102" s="539"/>
      <c r="V102" s="539"/>
      <c r="W102" s="539"/>
      <c r="X102" s="539"/>
      <c r="Y102" s="539"/>
      <c r="Z102" s="539"/>
      <c r="AA102" s="539"/>
      <c r="AB102" s="539"/>
      <c r="AC102" s="539"/>
      <c r="AD102" s="456"/>
      <c r="AE102" s="456"/>
      <c r="AF102" s="456"/>
      <c r="AG102" s="456"/>
      <c r="AH102" s="456"/>
      <c r="AI102" s="456"/>
      <c r="AJ102" s="456"/>
      <c r="AK102" s="630"/>
      <c r="AL102" s="631"/>
      <c r="AM102" s="634"/>
      <c r="AN102" s="633"/>
      <c r="AO102" s="634"/>
      <c r="AP102" s="633"/>
      <c r="AQ102" s="634"/>
      <c r="AR102" s="633"/>
      <c r="AS102" s="634"/>
      <c r="AT102" s="633"/>
      <c r="AU102" s="634"/>
      <c r="AV102" s="633"/>
      <c r="AW102" s="634"/>
      <c r="AX102" s="634"/>
      <c r="AY102" s="704" t="s">
        <v>279</v>
      </c>
      <c r="AZ102" s="705" t="s">
        <v>278</v>
      </c>
      <c r="BA102" s="705" t="s">
        <v>276</v>
      </c>
      <c r="BB102" s="705" t="s">
        <v>280</v>
      </c>
      <c r="BC102" s="705" t="s">
        <v>276</v>
      </c>
      <c r="BD102" s="705" t="s">
        <v>278</v>
      </c>
      <c r="BE102" s="705" t="s">
        <v>281</v>
      </c>
      <c r="BF102" s="705" t="s">
        <v>278</v>
      </c>
      <c r="BG102" s="705" t="s">
        <v>277</v>
      </c>
      <c r="BH102" s="705" t="s">
        <v>282</v>
      </c>
      <c r="BI102" s="705"/>
      <c r="BJ102" s="742"/>
    </row>
    <row r="103" spans="2:62" ht="13.5">
      <c r="B103" s="515"/>
      <c r="C103" s="516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38" t="s">
        <v>213</v>
      </c>
      <c r="S103" s="456"/>
      <c r="T103" s="456"/>
      <c r="U103" s="456"/>
      <c r="V103" s="456"/>
      <c r="W103" s="456"/>
      <c r="X103" s="456"/>
      <c r="Y103" s="456"/>
      <c r="Z103" s="456"/>
      <c r="AA103" s="452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635"/>
      <c r="AL103" s="636"/>
      <c r="AM103" s="637"/>
      <c r="AN103" s="638"/>
      <c r="AO103" s="637"/>
      <c r="AP103" s="638"/>
      <c r="AQ103" s="637"/>
      <c r="AR103" s="638"/>
      <c r="AS103" s="637"/>
      <c r="AT103" s="638"/>
      <c r="AU103" s="637"/>
      <c r="AV103" s="638"/>
      <c r="AW103" s="637"/>
      <c r="AX103" s="637"/>
      <c r="AY103" s="706" t="s">
        <v>283</v>
      </c>
      <c r="AZ103" s="707" t="s">
        <v>284</v>
      </c>
      <c r="BA103" s="707" t="s">
        <v>285</v>
      </c>
      <c r="BB103" s="707" t="s">
        <v>286</v>
      </c>
      <c r="BC103" s="707" t="s">
        <v>285</v>
      </c>
      <c r="BD103" s="707" t="s">
        <v>284</v>
      </c>
      <c r="BE103" s="707" t="s">
        <v>287</v>
      </c>
      <c r="BF103" s="707" t="s">
        <v>285</v>
      </c>
      <c r="BG103" s="707" t="s">
        <v>286</v>
      </c>
      <c r="BH103" s="707" t="s">
        <v>284</v>
      </c>
      <c r="BI103" s="707"/>
      <c r="BJ103" s="743"/>
    </row>
    <row r="104" spans="2:62" ht="12.75">
      <c r="B104" s="515"/>
      <c r="C104" s="518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38" t="s">
        <v>111</v>
      </c>
      <c r="S104" s="456"/>
      <c r="T104" s="456"/>
      <c r="U104" s="456"/>
      <c r="V104" s="456"/>
      <c r="W104" s="456"/>
      <c r="X104" s="456"/>
      <c r="Y104" s="456"/>
      <c r="Z104" s="456"/>
      <c r="AB104" s="571"/>
      <c r="AC104" s="571"/>
      <c r="AD104" s="571"/>
      <c r="AE104" s="571"/>
      <c r="AF104" s="571"/>
      <c r="AG104" s="571"/>
      <c r="AH104" s="571"/>
      <c r="AI104" s="571"/>
      <c r="AJ104" s="571"/>
      <c r="AK104" s="639">
        <v>2</v>
      </c>
      <c r="AL104" s="640"/>
      <c r="AM104" s="641"/>
      <c r="AN104" s="538"/>
      <c r="AO104" s="538"/>
      <c r="AP104" s="538"/>
      <c r="AQ104" s="538"/>
      <c r="AR104" s="538"/>
      <c r="AS104" s="538"/>
      <c r="AT104" s="538"/>
      <c r="AU104" s="538"/>
      <c r="AV104" s="538"/>
      <c r="AW104" s="538"/>
      <c r="AX104" s="538"/>
      <c r="AY104" s="708">
        <v>0</v>
      </c>
      <c r="AZ104" s="709">
        <v>1</v>
      </c>
      <c r="BA104" s="709">
        <v>0</v>
      </c>
      <c r="BB104" s="709">
        <v>0</v>
      </c>
      <c r="BC104" s="709">
        <v>0</v>
      </c>
      <c r="BD104" s="709">
        <v>1</v>
      </c>
      <c r="BE104" s="709">
        <v>0</v>
      </c>
      <c r="BF104" s="709">
        <v>0</v>
      </c>
      <c r="BG104" s="709">
        <v>0</v>
      </c>
      <c r="BH104" s="709">
        <v>0</v>
      </c>
      <c r="BI104" s="709"/>
      <c r="BJ104" s="744"/>
    </row>
    <row r="105" spans="1:62" ht="12.75">
      <c r="A105" s="230">
        <f>AW105</f>
        <v>174</v>
      </c>
      <c r="B105" s="515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540" t="s">
        <v>113</v>
      </c>
      <c r="S105" s="456"/>
      <c r="T105" s="456"/>
      <c r="U105" s="456"/>
      <c r="V105" s="538"/>
      <c r="W105" s="456"/>
      <c r="X105" s="456"/>
      <c r="Y105" s="456"/>
      <c r="Z105" s="456"/>
      <c r="AB105" s="572"/>
      <c r="AC105" s="572"/>
      <c r="AD105" s="572"/>
      <c r="AE105" s="572"/>
      <c r="AF105" s="572"/>
      <c r="AG105" s="572"/>
      <c r="AH105" s="572"/>
      <c r="AI105" s="572"/>
      <c r="AJ105" s="572"/>
      <c r="AK105" s="642">
        <v>28</v>
      </c>
      <c r="AL105" s="643"/>
      <c r="AM105" s="644" t="s">
        <v>214</v>
      </c>
      <c r="AN105" s="538"/>
      <c r="AO105" s="538"/>
      <c r="AP105" s="538"/>
      <c r="AQ105" s="538"/>
      <c r="AR105" s="538"/>
      <c r="AS105" s="538"/>
      <c r="AT105" s="538"/>
      <c r="AU105" s="538"/>
      <c r="AV105" s="658"/>
      <c r="AW105" s="710">
        <v>174</v>
      </c>
      <c r="AX105" s="711"/>
      <c r="AY105" s="476">
        <v>3</v>
      </c>
      <c r="AZ105" s="477">
        <v>3</v>
      </c>
      <c r="BA105" s="477">
        <v>3</v>
      </c>
      <c r="BB105" s="477">
        <v>3</v>
      </c>
      <c r="BC105" s="477">
        <v>3</v>
      </c>
      <c r="BD105" s="477">
        <v>3</v>
      </c>
      <c r="BE105" s="477">
        <v>3</v>
      </c>
      <c r="BF105" s="477">
        <v>3</v>
      </c>
      <c r="BG105" s="477">
        <v>2</v>
      </c>
      <c r="BH105" s="477">
        <v>2</v>
      </c>
      <c r="BI105" s="477"/>
      <c r="BJ105" s="731"/>
    </row>
    <row r="106" spans="2:62" ht="16.5" customHeight="1">
      <c r="B106" s="519"/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41" t="s">
        <v>114</v>
      </c>
      <c r="S106" s="520"/>
      <c r="T106" s="520"/>
      <c r="U106" s="520"/>
      <c r="V106" s="542"/>
      <c r="W106" s="520"/>
      <c r="X106" s="520"/>
      <c r="Y106" s="520"/>
      <c r="Z106" s="520"/>
      <c r="AA106" s="485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645">
        <v>21</v>
      </c>
      <c r="AL106" s="646"/>
      <c r="AM106" s="647"/>
      <c r="AN106" s="542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712">
        <v>0</v>
      </c>
      <c r="AZ106" s="481">
        <v>2</v>
      </c>
      <c r="BA106" s="481">
        <v>1</v>
      </c>
      <c r="BB106" s="481">
        <v>4</v>
      </c>
      <c r="BC106" s="481">
        <v>2</v>
      </c>
      <c r="BD106" s="481">
        <v>2</v>
      </c>
      <c r="BE106" s="481">
        <v>3</v>
      </c>
      <c r="BF106" s="481">
        <v>1</v>
      </c>
      <c r="BG106" s="481">
        <v>4</v>
      </c>
      <c r="BH106" s="481">
        <v>2</v>
      </c>
      <c r="BI106" s="481"/>
      <c r="BJ106" s="745"/>
    </row>
    <row r="107" spans="2:62" ht="6.75" customHeight="1">
      <c r="B107" s="495"/>
      <c r="C107" s="496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6"/>
      <c r="AE107" s="559"/>
      <c r="AF107" s="497"/>
      <c r="AG107" s="607"/>
      <c r="AH107" s="497"/>
      <c r="AI107" s="497"/>
      <c r="AJ107" s="608"/>
      <c r="AK107" s="496"/>
      <c r="AL107" s="607"/>
      <c r="AM107" s="609"/>
      <c r="AN107" s="609"/>
      <c r="AO107" s="655"/>
      <c r="AP107" s="607"/>
      <c r="AQ107" s="655"/>
      <c r="AR107" s="497"/>
      <c r="AS107" s="655"/>
      <c r="AT107" s="497"/>
      <c r="AU107" s="655"/>
      <c r="AV107" s="607"/>
      <c r="AW107" s="497"/>
      <c r="AX107" s="497"/>
      <c r="AY107" s="689"/>
      <c r="AZ107" s="690"/>
      <c r="BA107" s="690"/>
      <c r="BB107" s="690"/>
      <c r="BC107" s="690"/>
      <c r="BD107" s="690"/>
      <c r="BE107" s="690"/>
      <c r="BF107" s="690"/>
      <c r="BG107" s="690"/>
      <c r="BH107" s="690"/>
      <c r="BI107" s="690"/>
      <c r="BJ107" s="735"/>
    </row>
    <row r="108" spans="2:65" s="157" customFormat="1" ht="12" customHeight="1" hidden="1">
      <c r="B108" s="498"/>
      <c r="C108" s="499"/>
      <c r="D108" s="500"/>
      <c r="E108" s="500"/>
      <c r="F108" s="501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60"/>
      <c r="AD108" s="561"/>
      <c r="AE108" s="562"/>
      <c r="AF108" s="563"/>
      <c r="AG108" s="610"/>
      <c r="AH108" s="611"/>
      <c r="AI108" s="610"/>
      <c r="AJ108" s="612"/>
      <c r="AK108" s="574">
        <f aca="true" t="shared" si="8" ref="AK108:AK118">SUM(AM108,AW108)</f>
        <v>0</v>
      </c>
      <c r="AL108" s="610"/>
      <c r="AM108" s="613">
        <f aca="true" t="shared" si="9" ref="AM108:AM118">SUM(AO108:AV108)</f>
        <v>0</v>
      </c>
      <c r="AN108" s="613"/>
      <c r="AO108" s="613"/>
      <c r="AP108" s="613"/>
      <c r="AQ108" s="613"/>
      <c r="AR108" s="613"/>
      <c r="AS108" s="613"/>
      <c r="AT108" s="613"/>
      <c r="AU108" s="613"/>
      <c r="AV108" s="613"/>
      <c r="AW108" s="563"/>
      <c r="AX108" s="691"/>
      <c r="AY108" s="692"/>
      <c r="AZ108" s="693"/>
      <c r="BA108" s="693"/>
      <c r="BB108" s="693"/>
      <c r="BC108" s="693"/>
      <c r="BD108" s="693"/>
      <c r="BE108" s="693"/>
      <c r="BF108" s="693"/>
      <c r="BG108" s="693"/>
      <c r="BH108" s="693"/>
      <c r="BI108" s="693"/>
      <c r="BJ108" s="736"/>
      <c r="BK108" s="583"/>
      <c r="BL108" s="583"/>
      <c r="BM108" s="583"/>
    </row>
    <row r="109" spans="1:65" s="158" customFormat="1" ht="12.75" hidden="1">
      <c r="A109" s="212"/>
      <c r="B109" s="502"/>
      <c r="C109" s="503"/>
      <c r="D109" s="500"/>
      <c r="E109" s="500"/>
      <c r="F109" s="504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60"/>
      <c r="AD109" s="564"/>
      <c r="AE109" s="565"/>
      <c r="AF109" s="566"/>
      <c r="AG109" s="614"/>
      <c r="AH109" s="615"/>
      <c r="AI109" s="614"/>
      <c r="AJ109" s="616"/>
      <c r="AK109" s="617">
        <f t="shared" si="8"/>
        <v>0</v>
      </c>
      <c r="AL109" s="618"/>
      <c r="AM109" s="619">
        <f t="shared" si="9"/>
        <v>0</v>
      </c>
      <c r="AN109" s="619"/>
      <c r="AO109" s="619"/>
      <c r="AP109" s="619"/>
      <c r="AQ109" s="619"/>
      <c r="AR109" s="619"/>
      <c r="AS109" s="619"/>
      <c r="AT109" s="619"/>
      <c r="AU109" s="619"/>
      <c r="AV109" s="619"/>
      <c r="AW109" s="694"/>
      <c r="AX109" s="695"/>
      <c r="AY109" s="696"/>
      <c r="AZ109" s="619"/>
      <c r="BA109" s="619"/>
      <c r="BB109" s="619"/>
      <c r="BC109" s="619"/>
      <c r="BD109" s="619"/>
      <c r="BE109" s="619"/>
      <c r="BF109" s="619"/>
      <c r="BG109" s="619"/>
      <c r="BH109" s="619"/>
      <c r="BI109" s="619"/>
      <c r="BJ109" s="737"/>
      <c r="BK109" s="579"/>
      <c r="BL109" s="579"/>
      <c r="BM109" s="579"/>
    </row>
    <row r="110" spans="2:65" s="157" customFormat="1" ht="12" customHeight="1">
      <c r="B110" s="498"/>
      <c r="C110" s="499" t="s">
        <v>288</v>
      </c>
      <c r="D110" s="500"/>
      <c r="E110" s="500"/>
      <c r="F110" s="501" t="s">
        <v>289</v>
      </c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00"/>
      <c r="Z110" s="500"/>
      <c r="AA110" s="500"/>
      <c r="AB110" s="500"/>
      <c r="AC110" s="560"/>
      <c r="AD110" s="561">
        <v>66</v>
      </c>
      <c r="AE110" s="562"/>
      <c r="AF110" s="563"/>
      <c r="AG110" s="610"/>
      <c r="AH110" s="611"/>
      <c r="AI110" s="610"/>
      <c r="AJ110" s="612"/>
      <c r="AK110" s="574">
        <f t="shared" si="8"/>
        <v>2376</v>
      </c>
      <c r="AL110" s="610"/>
      <c r="AM110" s="613">
        <f t="shared" si="9"/>
        <v>592</v>
      </c>
      <c r="AN110" s="613"/>
      <c r="AO110" s="613">
        <v>248</v>
      </c>
      <c r="AP110" s="613"/>
      <c r="AQ110" s="613">
        <v>0</v>
      </c>
      <c r="AR110" s="613"/>
      <c r="AS110" s="613">
        <v>96</v>
      </c>
      <c r="AT110" s="613"/>
      <c r="AU110" s="613">
        <v>248</v>
      </c>
      <c r="AV110" s="613"/>
      <c r="AW110" s="563">
        <v>1784</v>
      </c>
      <c r="AX110" s="691"/>
      <c r="AY110" s="692"/>
      <c r="AZ110" s="693"/>
      <c r="BA110" s="693"/>
      <c r="BB110" s="693"/>
      <c r="BC110" s="693"/>
      <c r="BD110" s="693"/>
      <c r="BE110" s="693"/>
      <c r="BF110" s="693"/>
      <c r="BG110" s="693"/>
      <c r="BH110" s="693"/>
      <c r="BI110" s="693"/>
      <c r="BJ110" s="736"/>
      <c r="BK110" s="583"/>
      <c r="BL110" s="583"/>
      <c r="BM110" s="583"/>
    </row>
    <row r="111" spans="2:65" s="157" customFormat="1" ht="12" customHeight="1">
      <c r="B111" s="498"/>
      <c r="C111" s="499" t="s">
        <v>290</v>
      </c>
      <c r="D111" s="500"/>
      <c r="E111" s="500"/>
      <c r="F111" s="501" t="s">
        <v>291</v>
      </c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60"/>
      <c r="AD111" s="561">
        <v>66</v>
      </c>
      <c r="AE111" s="562"/>
      <c r="AF111" s="563"/>
      <c r="AG111" s="610"/>
      <c r="AH111" s="611"/>
      <c r="AI111" s="610"/>
      <c r="AJ111" s="612"/>
      <c r="AK111" s="574">
        <f t="shared" si="8"/>
        <v>2376</v>
      </c>
      <c r="AL111" s="610"/>
      <c r="AM111" s="613">
        <f t="shared" si="9"/>
        <v>592</v>
      </c>
      <c r="AN111" s="613"/>
      <c r="AO111" s="613">
        <v>248</v>
      </c>
      <c r="AP111" s="613"/>
      <c r="AQ111" s="613">
        <v>0</v>
      </c>
      <c r="AR111" s="613"/>
      <c r="AS111" s="613">
        <v>96</v>
      </c>
      <c r="AT111" s="613"/>
      <c r="AU111" s="613">
        <v>248</v>
      </c>
      <c r="AV111" s="613"/>
      <c r="AW111" s="563">
        <v>1784</v>
      </c>
      <c r="AX111" s="691"/>
      <c r="AY111" s="692"/>
      <c r="AZ111" s="693"/>
      <c r="BA111" s="693"/>
      <c r="BB111" s="693"/>
      <c r="BC111" s="693"/>
      <c r="BD111" s="693"/>
      <c r="BE111" s="693"/>
      <c r="BF111" s="693"/>
      <c r="BG111" s="693"/>
      <c r="BH111" s="693"/>
      <c r="BI111" s="693"/>
      <c r="BJ111" s="736"/>
      <c r="BK111" s="583"/>
      <c r="BL111" s="583"/>
      <c r="BM111" s="583"/>
    </row>
    <row r="112" spans="1:65" s="158" customFormat="1" ht="12.75">
      <c r="A112" s="212"/>
      <c r="B112" s="502">
        <v>1</v>
      </c>
      <c r="C112" s="503" t="s">
        <v>290</v>
      </c>
      <c r="D112" s="500"/>
      <c r="E112" s="500"/>
      <c r="F112" s="504" t="s">
        <v>292</v>
      </c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500"/>
      <c r="AB112" s="500"/>
      <c r="AC112" s="560"/>
      <c r="AD112" s="564">
        <v>5</v>
      </c>
      <c r="AE112" s="565"/>
      <c r="AF112" s="566">
        <v>10</v>
      </c>
      <c r="AG112" s="614"/>
      <c r="AH112" s="615"/>
      <c r="AI112" s="614"/>
      <c r="AJ112" s="616"/>
      <c r="AK112" s="617">
        <f t="shared" si="8"/>
        <v>180</v>
      </c>
      <c r="AL112" s="618"/>
      <c r="AM112" s="619">
        <f t="shared" si="9"/>
        <v>16</v>
      </c>
      <c r="AN112" s="619"/>
      <c r="AO112" s="619">
        <v>8</v>
      </c>
      <c r="AP112" s="619"/>
      <c r="AQ112" s="619">
        <v>0</v>
      </c>
      <c r="AR112" s="619"/>
      <c r="AS112" s="619">
        <v>0</v>
      </c>
      <c r="AT112" s="619"/>
      <c r="AU112" s="619">
        <v>8</v>
      </c>
      <c r="AV112" s="619"/>
      <c r="AW112" s="694">
        <v>164</v>
      </c>
      <c r="AX112" s="695"/>
      <c r="AY112" s="696"/>
      <c r="AZ112" s="619"/>
      <c r="BA112" s="619"/>
      <c r="BB112" s="619"/>
      <c r="BC112" s="619"/>
      <c r="BD112" s="619"/>
      <c r="BE112" s="619"/>
      <c r="BF112" s="619"/>
      <c r="BG112" s="619"/>
      <c r="BH112" s="619" t="s">
        <v>218</v>
      </c>
      <c r="BI112" s="619"/>
      <c r="BJ112" s="737"/>
      <c r="BK112" s="579"/>
      <c r="BL112" s="579"/>
      <c r="BM112" s="579"/>
    </row>
    <row r="113" spans="1:65" s="158" customFormat="1" ht="12.75">
      <c r="A113" s="212"/>
      <c r="B113" s="502">
        <v>2</v>
      </c>
      <c r="C113" s="503" t="s">
        <v>290</v>
      </c>
      <c r="D113" s="500"/>
      <c r="E113" s="500"/>
      <c r="F113" s="504" t="s">
        <v>293</v>
      </c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  <c r="Y113" s="500"/>
      <c r="Z113" s="500"/>
      <c r="AA113" s="500"/>
      <c r="AB113" s="500"/>
      <c r="AC113" s="560"/>
      <c r="AD113" s="564">
        <v>5</v>
      </c>
      <c r="AE113" s="565"/>
      <c r="AF113" s="566"/>
      <c r="AG113" s="614"/>
      <c r="AH113" s="615">
        <v>9</v>
      </c>
      <c r="AI113" s="614"/>
      <c r="AJ113" s="616"/>
      <c r="AK113" s="617">
        <f t="shared" si="8"/>
        <v>180</v>
      </c>
      <c r="AL113" s="618"/>
      <c r="AM113" s="619">
        <f t="shared" si="9"/>
        <v>16</v>
      </c>
      <c r="AN113" s="619"/>
      <c r="AO113" s="619">
        <v>8</v>
      </c>
      <c r="AP113" s="619"/>
      <c r="AQ113" s="619">
        <v>0</v>
      </c>
      <c r="AR113" s="619"/>
      <c r="AS113" s="619">
        <v>0</v>
      </c>
      <c r="AT113" s="619"/>
      <c r="AU113" s="619">
        <v>8</v>
      </c>
      <c r="AV113" s="619"/>
      <c r="AW113" s="694">
        <v>164</v>
      </c>
      <c r="AX113" s="695"/>
      <c r="AY113" s="696"/>
      <c r="AZ113" s="619"/>
      <c r="BA113" s="619"/>
      <c r="BB113" s="619"/>
      <c r="BC113" s="619"/>
      <c r="BD113" s="619"/>
      <c r="BE113" s="619"/>
      <c r="BF113" s="619"/>
      <c r="BG113" s="619" t="s">
        <v>218</v>
      </c>
      <c r="BH113" s="619"/>
      <c r="BI113" s="619"/>
      <c r="BJ113" s="737"/>
      <c r="BK113" s="579"/>
      <c r="BL113" s="579"/>
      <c r="BM113" s="579"/>
    </row>
    <row r="114" spans="1:65" s="158" customFormat="1" ht="12.75">
      <c r="A114" s="212"/>
      <c r="B114" s="502">
        <v>3</v>
      </c>
      <c r="C114" s="503" t="s">
        <v>290</v>
      </c>
      <c r="D114" s="500"/>
      <c r="E114" s="500"/>
      <c r="F114" s="504" t="s">
        <v>294</v>
      </c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  <c r="Y114" s="500"/>
      <c r="Z114" s="500"/>
      <c r="AA114" s="500"/>
      <c r="AB114" s="500"/>
      <c r="AC114" s="560"/>
      <c r="AD114" s="564">
        <v>5</v>
      </c>
      <c r="AE114" s="565"/>
      <c r="AF114" s="566"/>
      <c r="AG114" s="614"/>
      <c r="AH114" s="615">
        <v>8</v>
      </c>
      <c r="AI114" s="614"/>
      <c r="AJ114" s="616"/>
      <c r="AK114" s="617">
        <f t="shared" si="8"/>
        <v>180</v>
      </c>
      <c r="AL114" s="618"/>
      <c r="AM114" s="619">
        <f t="shared" si="9"/>
        <v>16</v>
      </c>
      <c r="AN114" s="619"/>
      <c r="AO114" s="619">
        <v>8</v>
      </c>
      <c r="AP114" s="619"/>
      <c r="AQ114" s="619">
        <v>0</v>
      </c>
      <c r="AR114" s="619"/>
      <c r="AS114" s="619">
        <v>0</v>
      </c>
      <c r="AT114" s="619"/>
      <c r="AU114" s="619">
        <v>8</v>
      </c>
      <c r="AV114" s="619"/>
      <c r="AW114" s="694">
        <v>164</v>
      </c>
      <c r="AX114" s="695"/>
      <c r="AY114" s="696"/>
      <c r="AZ114" s="619"/>
      <c r="BA114" s="619"/>
      <c r="BB114" s="619"/>
      <c r="BC114" s="619"/>
      <c r="BD114" s="619"/>
      <c r="BE114" s="619"/>
      <c r="BF114" s="619" t="s">
        <v>218</v>
      </c>
      <c r="BG114" s="619"/>
      <c r="BH114" s="619"/>
      <c r="BI114" s="619"/>
      <c r="BJ114" s="737"/>
      <c r="BK114" s="579"/>
      <c r="BL114" s="579"/>
      <c r="BM114" s="579"/>
    </row>
    <row r="115" spans="1:65" s="158" customFormat="1" ht="12.75">
      <c r="A115" s="212"/>
      <c r="B115" s="502">
        <v>4</v>
      </c>
      <c r="C115" s="503" t="s">
        <v>290</v>
      </c>
      <c r="D115" s="500"/>
      <c r="E115" s="500"/>
      <c r="F115" s="504" t="s">
        <v>295</v>
      </c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  <c r="Y115" s="500"/>
      <c r="Z115" s="500"/>
      <c r="AA115" s="500"/>
      <c r="AB115" s="500"/>
      <c r="AC115" s="560"/>
      <c r="AD115" s="564">
        <v>5</v>
      </c>
      <c r="AE115" s="565"/>
      <c r="AF115" s="566"/>
      <c r="AG115" s="614"/>
      <c r="AH115" s="615">
        <v>8</v>
      </c>
      <c r="AI115" s="614"/>
      <c r="AJ115" s="616"/>
      <c r="AK115" s="617">
        <f t="shared" si="8"/>
        <v>180</v>
      </c>
      <c r="AL115" s="618"/>
      <c r="AM115" s="619">
        <f t="shared" si="9"/>
        <v>16</v>
      </c>
      <c r="AN115" s="619"/>
      <c r="AO115" s="619">
        <v>8</v>
      </c>
      <c r="AP115" s="619"/>
      <c r="AQ115" s="619">
        <v>0</v>
      </c>
      <c r="AR115" s="619"/>
      <c r="AS115" s="619">
        <v>0</v>
      </c>
      <c r="AT115" s="619"/>
      <c r="AU115" s="619">
        <v>8</v>
      </c>
      <c r="AV115" s="619"/>
      <c r="AW115" s="694">
        <v>164</v>
      </c>
      <c r="AX115" s="695"/>
      <c r="AY115" s="696"/>
      <c r="AZ115" s="619"/>
      <c r="BA115" s="619"/>
      <c r="BB115" s="619"/>
      <c r="BC115" s="619"/>
      <c r="BD115" s="619"/>
      <c r="BE115" s="619"/>
      <c r="BF115" s="619" t="s">
        <v>218</v>
      </c>
      <c r="BG115" s="619"/>
      <c r="BH115" s="619"/>
      <c r="BI115" s="619"/>
      <c r="BJ115" s="737"/>
      <c r="BK115" s="579"/>
      <c r="BL115" s="579"/>
      <c r="BM115" s="579"/>
    </row>
    <row r="116" spans="1:65" s="158" customFormat="1" ht="27" customHeight="1">
      <c r="A116" s="212"/>
      <c r="B116" s="502">
        <v>5</v>
      </c>
      <c r="C116" s="503" t="s">
        <v>290</v>
      </c>
      <c r="D116" s="500"/>
      <c r="E116" s="500"/>
      <c r="F116" s="504" t="s">
        <v>296</v>
      </c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  <c r="Y116" s="500"/>
      <c r="Z116" s="500"/>
      <c r="AA116" s="500"/>
      <c r="AB116" s="500"/>
      <c r="AC116" s="560"/>
      <c r="AD116" s="564">
        <v>40</v>
      </c>
      <c r="AE116" s="565"/>
      <c r="AF116" s="566"/>
      <c r="AG116" s="614"/>
      <c r="AH116" s="752" t="s">
        <v>297</v>
      </c>
      <c r="AI116" s="753"/>
      <c r="AJ116" s="616" t="s">
        <v>298</v>
      </c>
      <c r="AK116" s="617">
        <f t="shared" si="8"/>
        <v>1440</v>
      </c>
      <c r="AL116" s="618"/>
      <c r="AM116" s="619">
        <f t="shared" si="9"/>
        <v>432</v>
      </c>
      <c r="AN116" s="619"/>
      <c r="AO116" s="619">
        <v>216</v>
      </c>
      <c r="AP116" s="619"/>
      <c r="AQ116" s="619">
        <v>0</v>
      </c>
      <c r="AR116" s="619"/>
      <c r="AS116" s="619">
        <v>0</v>
      </c>
      <c r="AT116" s="619"/>
      <c r="AU116" s="619">
        <v>216</v>
      </c>
      <c r="AV116" s="619"/>
      <c r="AW116" s="694">
        <v>1008</v>
      </c>
      <c r="AX116" s="695"/>
      <c r="AY116" s="696" t="s">
        <v>299</v>
      </c>
      <c r="AZ116" s="619" t="s">
        <v>263</v>
      </c>
      <c r="BA116" s="619" t="s">
        <v>224</v>
      </c>
      <c r="BB116" s="619"/>
      <c r="BC116" s="619" t="s">
        <v>224</v>
      </c>
      <c r="BD116" s="619" t="s">
        <v>263</v>
      </c>
      <c r="BE116" s="619"/>
      <c r="BF116" s="619"/>
      <c r="BG116" s="619"/>
      <c r="BH116" s="619"/>
      <c r="BI116" s="619"/>
      <c r="BJ116" s="737"/>
      <c r="BK116" s="579"/>
      <c r="BL116" s="579"/>
      <c r="BM116" s="579"/>
    </row>
    <row r="117" spans="1:65" s="158" customFormat="1" ht="13.5">
      <c r="A117" s="212"/>
      <c r="B117" s="502">
        <v>6</v>
      </c>
      <c r="C117" s="503" t="s">
        <v>290</v>
      </c>
      <c r="D117" s="500"/>
      <c r="E117" s="500"/>
      <c r="F117" s="504" t="s">
        <v>300</v>
      </c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  <c r="Y117" s="500"/>
      <c r="Z117" s="500"/>
      <c r="AA117" s="500"/>
      <c r="AB117" s="500"/>
      <c r="AC117" s="560"/>
      <c r="AD117" s="564">
        <v>6</v>
      </c>
      <c r="AE117" s="565"/>
      <c r="AF117" s="566"/>
      <c r="AG117" s="614"/>
      <c r="AH117" s="615">
        <v>10</v>
      </c>
      <c r="AI117" s="614"/>
      <c r="AJ117" s="616"/>
      <c r="AK117" s="617">
        <f t="shared" si="8"/>
        <v>216</v>
      </c>
      <c r="AL117" s="618"/>
      <c r="AM117" s="619">
        <f t="shared" si="9"/>
        <v>96</v>
      </c>
      <c r="AN117" s="619"/>
      <c r="AO117" s="619">
        <v>0</v>
      </c>
      <c r="AP117" s="619"/>
      <c r="AQ117" s="619">
        <v>0</v>
      </c>
      <c r="AR117" s="619"/>
      <c r="AS117" s="619">
        <v>96</v>
      </c>
      <c r="AT117" s="619"/>
      <c r="AU117" s="619">
        <v>0</v>
      </c>
      <c r="AV117" s="619"/>
      <c r="AW117" s="694">
        <v>120</v>
      </c>
      <c r="AX117" s="695"/>
      <c r="AY117" s="696" t="s">
        <v>287</v>
      </c>
      <c r="AZ117" s="619"/>
      <c r="BA117" s="619"/>
      <c r="BB117" s="619"/>
      <c r="BC117" s="619"/>
      <c r="BD117" s="619" t="s">
        <v>287</v>
      </c>
      <c r="BE117" s="619" t="s">
        <v>287</v>
      </c>
      <c r="BF117" s="619" t="s">
        <v>287</v>
      </c>
      <c r="BG117" s="619" t="s">
        <v>287</v>
      </c>
      <c r="BH117" s="619" t="s">
        <v>287</v>
      </c>
      <c r="BI117" s="619"/>
      <c r="BJ117" s="737"/>
      <c r="BK117" s="579"/>
      <c r="BL117" s="579"/>
      <c r="BM117" s="579"/>
    </row>
    <row r="118" spans="2:65" s="158" customFormat="1" ht="13.5">
      <c r="B118" s="505"/>
      <c r="C118" s="506"/>
      <c r="D118" s="507"/>
      <c r="E118" s="507"/>
      <c r="F118" s="508" t="s">
        <v>301</v>
      </c>
      <c r="G118" s="507"/>
      <c r="H118" s="507"/>
      <c r="I118" s="507"/>
      <c r="J118" s="507"/>
      <c r="K118" s="507"/>
      <c r="L118" s="507"/>
      <c r="M118" s="507"/>
      <c r="N118" s="507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67"/>
      <c r="AD118" s="506"/>
      <c r="AE118" s="568"/>
      <c r="AF118" s="567"/>
      <c r="AG118" s="620"/>
      <c r="AH118" s="567"/>
      <c r="AI118" s="538"/>
      <c r="AJ118" s="621"/>
      <c r="AK118" s="622">
        <f t="shared" si="8"/>
        <v>2376</v>
      </c>
      <c r="AL118" s="623"/>
      <c r="AM118" s="624">
        <f t="shared" si="9"/>
        <v>592</v>
      </c>
      <c r="AN118" s="623"/>
      <c r="AO118" s="656">
        <v>248</v>
      </c>
      <c r="AP118" s="657"/>
      <c r="AQ118" s="656">
        <v>0</v>
      </c>
      <c r="AR118" s="657"/>
      <c r="AS118" s="656">
        <v>96</v>
      </c>
      <c r="AT118" s="657"/>
      <c r="AU118" s="656">
        <v>248</v>
      </c>
      <c r="AV118" s="657"/>
      <c r="AW118" s="656">
        <v>1784</v>
      </c>
      <c r="AX118" s="697"/>
      <c r="AY118" s="698" t="s">
        <v>302</v>
      </c>
      <c r="AZ118" s="699" t="s">
        <v>224</v>
      </c>
      <c r="BA118" s="699" t="s">
        <v>224</v>
      </c>
      <c r="BB118" s="699" t="s">
        <v>263</v>
      </c>
      <c r="BC118" s="699" t="s">
        <v>224</v>
      </c>
      <c r="BD118" s="699" t="s">
        <v>303</v>
      </c>
      <c r="BE118" s="699" t="s">
        <v>287</v>
      </c>
      <c r="BF118" s="699" t="s">
        <v>303</v>
      </c>
      <c r="BG118" s="699" t="s">
        <v>221</v>
      </c>
      <c r="BH118" s="699" t="s">
        <v>221</v>
      </c>
      <c r="BI118" s="699" t="s">
        <v>263</v>
      </c>
      <c r="BJ118" s="738" t="s">
        <v>263</v>
      </c>
      <c r="BK118" s="579"/>
      <c r="BL118" s="579"/>
      <c r="BM118" s="579"/>
    </row>
    <row r="119" spans="2:65" s="159" customFormat="1" ht="6.75" customHeight="1">
      <c r="B119" s="509"/>
      <c r="C119" s="510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35"/>
      <c r="R119" s="511"/>
      <c r="S119" s="511"/>
      <c r="T119" s="511"/>
      <c r="U119" s="511"/>
      <c r="V119" s="511"/>
      <c r="W119" s="511"/>
      <c r="X119" s="511"/>
      <c r="Y119" s="511"/>
      <c r="Z119" s="511"/>
      <c r="AA119" s="511"/>
      <c r="AB119" s="511"/>
      <c r="AC119" s="511"/>
      <c r="AD119" s="511"/>
      <c r="AE119" s="511"/>
      <c r="AF119" s="535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535"/>
      <c r="AV119" s="511"/>
      <c r="AW119" s="511"/>
      <c r="AX119" s="511"/>
      <c r="AY119" s="511"/>
      <c r="AZ119" s="511"/>
      <c r="BA119" s="511"/>
      <c r="BB119" s="511"/>
      <c r="BC119" s="511"/>
      <c r="BD119" s="511"/>
      <c r="BE119" s="511"/>
      <c r="BF119" s="511"/>
      <c r="BG119" s="511"/>
      <c r="BH119" s="511"/>
      <c r="BI119" s="511"/>
      <c r="BJ119" s="739"/>
      <c r="BK119" s="452"/>
      <c r="BL119" s="452"/>
      <c r="BM119" s="452"/>
    </row>
    <row r="120" spans="2:65" s="158" customFormat="1" ht="13.5">
      <c r="B120" s="512"/>
      <c r="C120" s="513" t="s">
        <v>108</v>
      </c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36" t="s">
        <v>109</v>
      </c>
      <c r="S120" s="537"/>
      <c r="T120" s="537"/>
      <c r="U120" s="537"/>
      <c r="V120" s="537"/>
      <c r="W120" s="537"/>
      <c r="X120" s="537"/>
      <c r="Y120" s="537"/>
      <c r="Z120" s="537"/>
      <c r="AA120" s="569"/>
      <c r="AB120" s="570"/>
      <c r="AC120" s="570"/>
      <c r="AD120" s="570"/>
      <c r="AE120" s="570"/>
      <c r="AF120" s="570"/>
      <c r="AG120" s="570"/>
      <c r="AH120" s="570"/>
      <c r="AI120" s="570"/>
      <c r="AJ120" s="625"/>
      <c r="AK120" s="626">
        <v>8640</v>
      </c>
      <c r="AL120" s="627"/>
      <c r="AM120" s="628">
        <v>3088</v>
      </c>
      <c r="AN120" s="629"/>
      <c r="AO120" s="628">
        <v>1320</v>
      </c>
      <c r="AP120" s="629"/>
      <c r="AQ120" s="628">
        <v>108</v>
      </c>
      <c r="AR120" s="629"/>
      <c r="AS120" s="628">
        <v>472</v>
      </c>
      <c r="AT120" s="629"/>
      <c r="AU120" s="628">
        <v>1188</v>
      </c>
      <c r="AV120" s="629"/>
      <c r="AW120" s="628">
        <v>5552</v>
      </c>
      <c r="AX120" s="700"/>
      <c r="AY120" s="701" t="s">
        <v>276</v>
      </c>
      <c r="AZ120" s="702" t="s">
        <v>304</v>
      </c>
      <c r="BA120" s="702" t="s">
        <v>280</v>
      </c>
      <c r="BB120" s="702" t="s">
        <v>277</v>
      </c>
      <c r="BC120" s="702" t="s">
        <v>280</v>
      </c>
      <c r="BD120" s="702" t="s">
        <v>305</v>
      </c>
      <c r="BE120" s="702" t="s">
        <v>305</v>
      </c>
      <c r="BF120" s="702" t="s">
        <v>306</v>
      </c>
      <c r="BG120" s="702" t="s">
        <v>306</v>
      </c>
      <c r="BH120" s="702" t="s">
        <v>307</v>
      </c>
      <c r="BI120" s="740" t="s">
        <v>263</v>
      </c>
      <c r="BJ120" s="741" t="s">
        <v>263</v>
      </c>
      <c r="BK120" s="579"/>
      <c r="BL120" s="579"/>
      <c r="BM120" s="579"/>
    </row>
    <row r="121" spans="2:62" ht="12.75">
      <c r="B121" s="515"/>
      <c r="C121" s="516" t="s">
        <v>308</v>
      </c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38" t="s">
        <v>110</v>
      </c>
      <c r="S121" s="456"/>
      <c r="T121" s="456"/>
      <c r="U121" s="456"/>
      <c r="V121" s="456"/>
      <c r="W121" s="456"/>
      <c r="X121" s="456"/>
      <c r="Y121" s="456"/>
      <c r="Z121" s="456"/>
      <c r="AA121" s="452"/>
      <c r="AB121" s="456"/>
      <c r="AC121" s="456"/>
      <c r="AD121" s="456"/>
      <c r="AE121" s="456"/>
      <c r="AF121" s="456"/>
      <c r="AG121" s="456"/>
      <c r="AH121" s="456"/>
      <c r="AI121" s="456"/>
      <c r="AJ121" s="456"/>
      <c r="AK121" s="630">
        <v>8640</v>
      </c>
      <c r="AL121" s="631"/>
      <c r="AM121" s="628">
        <v>3088</v>
      </c>
      <c r="AN121" s="629"/>
      <c r="AO121" s="628">
        <v>1320</v>
      </c>
      <c r="AP121" s="629"/>
      <c r="AQ121" s="628">
        <v>108</v>
      </c>
      <c r="AR121" s="629"/>
      <c r="AS121" s="628">
        <v>472</v>
      </c>
      <c r="AT121" s="629"/>
      <c r="AU121" s="628">
        <v>1188</v>
      </c>
      <c r="AV121" s="629"/>
      <c r="AW121" s="628">
        <v>5552</v>
      </c>
      <c r="AX121" s="700"/>
      <c r="AY121" s="704" t="s">
        <v>276</v>
      </c>
      <c r="AZ121" s="705" t="s">
        <v>304</v>
      </c>
      <c r="BA121" s="705" t="s">
        <v>280</v>
      </c>
      <c r="BB121" s="705" t="s">
        <v>277</v>
      </c>
      <c r="BC121" s="705" t="s">
        <v>280</v>
      </c>
      <c r="BD121" s="705" t="s">
        <v>305</v>
      </c>
      <c r="BE121" s="705" t="s">
        <v>305</v>
      </c>
      <c r="BF121" s="705" t="s">
        <v>306</v>
      </c>
      <c r="BG121" s="705" t="s">
        <v>306</v>
      </c>
      <c r="BH121" s="705" t="s">
        <v>307</v>
      </c>
      <c r="BI121" s="705" t="s">
        <v>263</v>
      </c>
      <c r="BJ121" s="742" t="s">
        <v>263</v>
      </c>
    </row>
    <row r="122" spans="2:62" ht="12.75">
      <c r="B122" s="515"/>
      <c r="C122" s="516"/>
      <c r="D122" s="517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39" t="s">
        <v>212</v>
      </c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  <c r="AD122" s="456"/>
      <c r="AE122" s="456"/>
      <c r="AF122" s="456"/>
      <c r="AG122" s="456"/>
      <c r="AH122" s="456"/>
      <c r="AI122" s="456"/>
      <c r="AJ122" s="456"/>
      <c r="AK122" s="630"/>
      <c r="AL122" s="631"/>
      <c r="AM122" s="634"/>
      <c r="AN122" s="633"/>
      <c r="AO122" s="634"/>
      <c r="AP122" s="633"/>
      <c r="AQ122" s="634"/>
      <c r="AR122" s="633"/>
      <c r="AS122" s="634"/>
      <c r="AT122" s="633"/>
      <c r="AU122" s="634"/>
      <c r="AV122" s="633"/>
      <c r="AW122" s="634"/>
      <c r="AX122" s="634"/>
      <c r="AY122" s="704" t="s">
        <v>280</v>
      </c>
      <c r="AZ122" s="705" t="s">
        <v>280</v>
      </c>
      <c r="BA122" s="705" t="s">
        <v>309</v>
      </c>
      <c r="BB122" s="705" t="s">
        <v>280</v>
      </c>
      <c r="BC122" s="705" t="s">
        <v>309</v>
      </c>
      <c r="BD122" s="705" t="s">
        <v>309</v>
      </c>
      <c r="BE122" s="705" t="s">
        <v>310</v>
      </c>
      <c r="BF122" s="705" t="s">
        <v>309</v>
      </c>
      <c r="BG122" s="705" t="s">
        <v>281</v>
      </c>
      <c r="BH122" s="705" t="s">
        <v>310</v>
      </c>
      <c r="BI122" s="705" t="s">
        <v>263</v>
      </c>
      <c r="BJ122" s="742" t="s">
        <v>263</v>
      </c>
    </row>
    <row r="123" spans="2:62" ht="13.5">
      <c r="B123" s="515"/>
      <c r="C123" s="516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38" t="s">
        <v>213</v>
      </c>
      <c r="S123" s="456"/>
      <c r="T123" s="456"/>
      <c r="U123" s="456"/>
      <c r="V123" s="456"/>
      <c r="W123" s="456"/>
      <c r="X123" s="456"/>
      <c r="Y123" s="456"/>
      <c r="Z123" s="456"/>
      <c r="AA123" s="452"/>
      <c r="AB123" s="456"/>
      <c r="AC123" s="456"/>
      <c r="AD123" s="456"/>
      <c r="AE123" s="456"/>
      <c r="AF123" s="456"/>
      <c r="AG123" s="456"/>
      <c r="AH123" s="456"/>
      <c r="AI123" s="456"/>
      <c r="AJ123" s="456"/>
      <c r="AK123" s="635"/>
      <c r="AL123" s="636"/>
      <c r="AM123" s="637"/>
      <c r="AN123" s="638"/>
      <c r="AO123" s="637"/>
      <c r="AP123" s="638"/>
      <c r="AQ123" s="637"/>
      <c r="AR123" s="638"/>
      <c r="AS123" s="637"/>
      <c r="AT123" s="638"/>
      <c r="AU123" s="637"/>
      <c r="AV123" s="638"/>
      <c r="AW123" s="637"/>
      <c r="AX123" s="637"/>
      <c r="AY123" s="706" t="s">
        <v>287</v>
      </c>
      <c r="AZ123" s="707" t="s">
        <v>286</v>
      </c>
      <c r="BA123" s="707" t="s">
        <v>311</v>
      </c>
      <c r="BB123" s="707" t="s">
        <v>286</v>
      </c>
      <c r="BC123" s="707" t="s">
        <v>311</v>
      </c>
      <c r="BD123" s="707" t="s">
        <v>285</v>
      </c>
      <c r="BE123" s="707" t="s">
        <v>287</v>
      </c>
      <c r="BF123" s="707" t="s">
        <v>312</v>
      </c>
      <c r="BG123" s="707" t="s">
        <v>287</v>
      </c>
      <c r="BH123" s="707" t="s">
        <v>313</v>
      </c>
      <c r="BI123" s="707" t="s">
        <v>263</v>
      </c>
      <c r="BJ123" s="743" t="s">
        <v>263</v>
      </c>
    </row>
    <row r="124" spans="2:62" ht="12.75">
      <c r="B124" s="515"/>
      <c r="C124" s="74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38" t="s">
        <v>111</v>
      </c>
      <c r="S124" s="456"/>
      <c r="T124" s="456"/>
      <c r="U124" s="456"/>
      <c r="V124" s="456"/>
      <c r="W124" s="456"/>
      <c r="X124" s="456"/>
      <c r="Y124" s="456"/>
      <c r="Z124" s="456"/>
      <c r="AB124" s="571"/>
      <c r="AC124" s="571"/>
      <c r="AD124" s="571"/>
      <c r="AE124" s="571"/>
      <c r="AF124" s="571"/>
      <c r="AG124" s="571"/>
      <c r="AH124" s="571"/>
      <c r="AI124" s="571"/>
      <c r="AJ124" s="571"/>
      <c r="AK124" s="639">
        <f>SUM(AY124:BJ124)</f>
        <v>2</v>
      </c>
      <c r="AL124" s="640"/>
      <c r="AM124" s="641"/>
      <c r="AN124" s="538"/>
      <c r="AO124" s="538"/>
      <c r="AP124" s="538"/>
      <c r="AQ124" s="538"/>
      <c r="AR124" s="538"/>
      <c r="AS124" s="538"/>
      <c r="AT124" s="538"/>
      <c r="AU124" s="538"/>
      <c r="AV124" s="538"/>
      <c r="AW124" s="538"/>
      <c r="AX124" s="538"/>
      <c r="AY124" s="708">
        <v>0</v>
      </c>
      <c r="AZ124" s="709">
        <v>1</v>
      </c>
      <c r="BA124" s="709">
        <v>0</v>
      </c>
      <c r="BB124" s="709">
        <v>0</v>
      </c>
      <c r="BC124" s="709">
        <v>0</v>
      </c>
      <c r="BD124" s="709">
        <v>1</v>
      </c>
      <c r="BE124" s="709">
        <v>0</v>
      </c>
      <c r="BF124" s="709">
        <v>0</v>
      </c>
      <c r="BG124" s="709">
        <v>0</v>
      </c>
      <c r="BH124" s="709">
        <v>0</v>
      </c>
      <c r="BI124" s="709">
        <v>0</v>
      </c>
      <c r="BJ124" s="744">
        <v>0</v>
      </c>
    </row>
    <row r="125" spans="1:62" ht="12.75">
      <c r="A125" s="230">
        <f>AW125</f>
        <v>240</v>
      </c>
      <c r="B125" s="515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540" t="s">
        <v>113</v>
      </c>
      <c r="S125" s="456"/>
      <c r="T125" s="456"/>
      <c r="U125" s="456"/>
      <c r="V125" s="538"/>
      <c r="W125" s="456"/>
      <c r="X125" s="456"/>
      <c r="Y125" s="456"/>
      <c r="Z125" s="456"/>
      <c r="AB125" s="572"/>
      <c r="AC125" s="572"/>
      <c r="AD125" s="572"/>
      <c r="AE125" s="572"/>
      <c r="AF125" s="572"/>
      <c r="AG125" s="572"/>
      <c r="AH125" s="572"/>
      <c r="AI125" s="572"/>
      <c r="AJ125" s="572"/>
      <c r="AK125" s="642">
        <v>29</v>
      </c>
      <c r="AL125" s="643"/>
      <c r="AM125" s="644" t="s">
        <v>214</v>
      </c>
      <c r="AN125" s="538"/>
      <c r="AO125" s="538"/>
      <c r="AP125" s="538"/>
      <c r="AQ125" s="538"/>
      <c r="AR125" s="538"/>
      <c r="AS125" s="538"/>
      <c r="AT125" s="538"/>
      <c r="AU125" s="538"/>
      <c r="AV125" s="658"/>
      <c r="AW125" s="710">
        <v>240</v>
      </c>
      <c r="AX125" s="711"/>
      <c r="AY125" s="476">
        <v>3</v>
      </c>
      <c r="AZ125" s="477">
        <v>3</v>
      </c>
      <c r="BA125" s="477">
        <v>3</v>
      </c>
      <c r="BB125" s="477">
        <v>3</v>
      </c>
      <c r="BC125" s="477">
        <v>3</v>
      </c>
      <c r="BD125" s="477">
        <v>3</v>
      </c>
      <c r="BE125" s="477">
        <v>3</v>
      </c>
      <c r="BF125" s="477">
        <v>3</v>
      </c>
      <c r="BG125" s="477">
        <v>2</v>
      </c>
      <c r="BH125" s="477">
        <v>3</v>
      </c>
      <c r="BI125" s="477">
        <v>0</v>
      </c>
      <c r="BJ125" s="731">
        <v>0</v>
      </c>
    </row>
    <row r="126" spans="2:62" ht="20.25" customHeight="1">
      <c r="B126" s="519"/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  <c r="M126" s="520"/>
      <c r="N126" s="520"/>
      <c r="O126" s="520"/>
      <c r="P126" s="520"/>
      <c r="Q126" s="520"/>
      <c r="R126" s="541" t="s">
        <v>114</v>
      </c>
      <c r="S126" s="520"/>
      <c r="T126" s="520"/>
      <c r="U126" s="520"/>
      <c r="V126" s="542"/>
      <c r="W126" s="520"/>
      <c r="X126" s="520"/>
      <c r="Y126" s="520"/>
      <c r="Z126" s="520"/>
      <c r="AA126" s="485"/>
      <c r="AB126" s="573"/>
      <c r="AC126" s="573"/>
      <c r="AD126" s="573"/>
      <c r="AE126" s="573"/>
      <c r="AF126" s="573"/>
      <c r="AG126" s="573"/>
      <c r="AH126" s="573"/>
      <c r="AI126" s="573"/>
      <c r="AJ126" s="573"/>
      <c r="AK126" s="754" t="s">
        <v>314</v>
      </c>
      <c r="AL126" s="755"/>
      <c r="AM126" s="647"/>
      <c r="AN126" s="542"/>
      <c r="AO126" s="485"/>
      <c r="AP126" s="485"/>
      <c r="AQ126" s="485"/>
      <c r="AR126" s="485"/>
      <c r="AS126" s="485"/>
      <c r="AT126" s="485"/>
      <c r="AU126" s="485"/>
      <c r="AV126" s="485"/>
      <c r="AW126" s="485"/>
      <c r="AX126" s="485"/>
      <c r="AY126" s="712">
        <v>2</v>
      </c>
      <c r="AZ126" s="481">
        <v>3</v>
      </c>
      <c r="BA126" s="481">
        <v>2</v>
      </c>
      <c r="BB126" s="481">
        <v>4</v>
      </c>
      <c r="BC126" s="481">
        <v>3</v>
      </c>
      <c r="BD126" s="481">
        <v>3</v>
      </c>
      <c r="BE126" s="481">
        <v>3</v>
      </c>
      <c r="BF126" s="481">
        <v>3</v>
      </c>
      <c r="BG126" s="481">
        <v>5</v>
      </c>
      <c r="BH126" s="481">
        <v>3</v>
      </c>
      <c r="BI126" s="481">
        <v>0</v>
      </c>
      <c r="BJ126" s="745">
        <v>0</v>
      </c>
    </row>
    <row r="127" spans="2:62" ht="6.75" customHeight="1">
      <c r="B127" s="495"/>
      <c r="C127" s="496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6"/>
      <c r="AE127" s="559"/>
      <c r="AF127" s="497"/>
      <c r="AG127" s="607"/>
      <c r="AH127" s="497"/>
      <c r="AI127" s="497"/>
      <c r="AJ127" s="608"/>
      <c r="AK127" s="496"/>
      <c r="AL127" s="607"/>
      <c r="AM127" s="756"/>
      <c r="AN127" s="756"/>
      <c r="AO127" s="655"/>
      <c r="AP127" s="607"/>
      <c r="AQ127" s="655"/>
      <c r="AR127" s="497"/>
      <c r="AS127" s="655"/>
      <c r="AT127" s="497"/>
      <c r="AU127" s="655"/>
      <c r="AV127" s="607"/>
      <c r="AW127" s="497"/>
      <c r="AX127" s="497"/>
      <c r="AY127" s="689"/>
      <c r="AZ127" s="690"/>
      <c r="BA127" s="690"/>
      <c r="BB127" s="690"/>
      <c r="BC127" s="690"/>
      <c r="BD127" s="690"/>
      <c r="BE127" s="690"/>
      <c r="BF127" s="690"/>
      <c r="BG127" s="690"/>
      <c r="BH127" s="690"/>
      <c r="BI127" s="690"/>
      <c r="BJ127" s="735"/>
    </row>
    <row r="128" spans="2:65" s="157" customFormat="1" ht="11.25" customHeight="1" hidden="1">
      <c r="B128" s="498"/>
      <c r="C128" s="499"/>
      <c r="D128" s="500"/>
      <c r="E128" s="500"/>
      <c r="F128" s="501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  <c r="Y128" s="500"/>
      <c r="Z128" s="500"/>
      <c r="AA128" s="500"/>
      <c r="AB128" s="500"/>
      <c r="AC128" s="560"/>
      <c r="AD128" s="561"/>
      <c r="AE128" s="562"/>
      <c r="AF128" s="563"/>
      <c r="AG128" s="610"/>
      <c r="AH128" s="611"/>
      <c r="AI128" s="610"/>
      <c r="AJ128" s="612"/>
      <c r="AK128" s="574">
        <f aca="true" t="shared" si="10" ref="AK128:AK138">SUM(AM128,AW128)</f>
        <v>0</v>
      </c>
      <c r="AL128" s="610"/>
      <c r="AM128" s="613">
        <f aca="true" t="shared" si="11" ref="AM128:AM138">SUM(AO128:AV128)</f>
        <v>0</v>
      </c>
      <c r="AN128" s="613"/>
      <c r="AO128" s="613"/>
      <c r="AP128" s="613"/>
      <c r="AQ128" s="613"/>
      <c r="AR128" s="613"/>
      <c r="AS128" s="613"/>
      <c r="AT128" s="613"/>
      <c r="AU128" s="613"/>
      <c r="AV128" s="613"/>
      <c r="AW128" s="563"/>
      <c r="AX128" s="691"/>
      <c r="AY128" s="692"/>
      <c r="AZ128" s="693"/>
      <c r="BA128" s="693"/>
      <c r="BB128" s="693"/>
      <c r="BC128" s="693"/>
      <c r="BD128" s="693"/>
      <c r="BE128" s="693"/>
      <c r="BF128" s="693"/>
      <c r="BG128" s="693"/>
      <c r="BH128" s="693"/>
      <c r="BI128" s="693"/>
      <c r="BJ128" s="736"/>
      <c r="BK128" s="583"/>
      <c r="BL128" s="583"/>
      <c r="BM128" s="583"/>
    </row>
    <row r="129" spans="1:65" s="158" customFormat="1" ht="12.75" hidden="1">
      <c r="A129" s="212"/>
      <c r="B129" s="502"/>
      <c r="C129" s="503"/>
      <c r="D129" s="500"/>
      <c r="E129" s="500"/>
      <c r="F129" s="504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0"/>
      <c r="AB129" s="500"/>
      <c r="AC129" s="560"/>
      <c r="AD129" s="564"/>
      <c r="AE129" s="565"/>
      <c r="AF129" s="566"/>
      <c r="AG129" s="614"/>
      <c r="AH129" s="615"/>
      <c r="AI129" s="614"/>
      <c r="AJ129" s="616"/>
      <c r="AK129" s="617">
        <f t="shared" si="10"/>
        <v>0</v>
      </c>
      <c r="AL129" s="618"/>
      <c r="AM129" s="619">
        <f t="shared" si="11"/>
        <v>0</v>
      </c>
      <c r="AN129" s="619"/>
      <c r="AO129" s="619"/>
      <c r="AP129" s="619"/>
      <c r="AQ129" s="619"/>
      <c r="AR129" s="619"/>
      <c r="AS129" s="619"/>
      <c r="AT129" s="619"/>
      <c r="AU129" s="619"/>
      <c r="AV129" s="619"/>
      <c r="AW129" s="694"/>
      <c r="AX129" s="695"/>
      <c r="AY129" s="696"/>
      <c r="AZ129" s="619"/>
      <c r="BA129" s="619"/>
      <c r="BB129" s="619"/>
      <c r="BC129" s="619"/>
      <c r="BD129" s="619"/>
      <c r="BE129" s="619"/>
      <c r="BF129" s="619"/>
      <c r="BG129" s="619"/>
      <c r="BH129" s="619"/>
      <c r="BI129" s="619"/>
      <c r="BJ129" s="737"/>
      <c r="BK129" s="579"/>
      <c r="BL129" s="579"/>
      <c r="BM129" s="579"/>
    </row>
    <row r="130" spans="2:65" s="157" customFormat="1" ht="12" customHeight="1">
      <c r="B130" s="498"/>
      <c r="C130" s="499" t="s">
        <v>288</v>
      </c>
      <c r="D130" s="500"/>
      <c r="E130" s="500"/>
      <c r="F130" s="501" t="s">
        <v>289</v>
      </c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  <c r="Y130" s="500"/>
      <c r="Z130" s="500"/>
      <c r="AA130" s="500"/>
      <c r="AB130" s="500"/>
      <c r="AC130" s="560"/>
      <c r="AD130" s="561">
        <v>66</v>
      </c>
      <c r="AE130" s="562"/>
      <c r="AF130" s="563"/>
      <c r="AG130" s="610"/>
      <c r="AH130" s="611"/>
      <c r="AI130" s="610"/>
      <c r="AJ130" s="612"/>
      <c r="AK130" s="574">
        <f t="shared" si="10"/>
        <v>2376</v>
      </c>
      <c r="AL130" s="610"/>
      <c r="AM130" s="613">
        <f t="shared" si="11"/>
        <v>592</v>
      </c>
      <c r="AN130" s="613"/>
      <c r="AO130" s="613">
        <v>248</v>
      </c>
      <c r="AP130" s="613"/>
      <c r="AQ130" s="613">
        <v>0</v>
      </c>
      <c r="AR130" s="613"/>
      <c r="AS130" s="613">
        <v>96</v>
      </c>
      <c r="AT130" s="613"/>
      <c r="AU130" s="613">
        <v>248</v>
      </c>
      <c r="AV130" s="613"/>
      <c r="AW130" s="563">
        <v>1784</v>
      </c>
      <c r="AX130" s="691"/>
      <c r="AY130" s="692"/>
      <c r="AZ130" s="693"/>
      <c r="BA130" s="693"/>
      <c r="BB130" s="693"/>
      <c r="BC130" s="693"/>
      <c r="BD130" s="693"/>
      <c r="BE130" s="693"/>
      <c r="BF130" s="693"/>
      <c r="BG130" s="693"/>
      <c r="BH130" s="693"/>
      <c r="BI130" s="693"/>
      <c r="BJ130" s="736"/>
      <c r="BK130" s="583"/>
      <c r="BL130" s="583"/>
      <c r="BM130" s="583"/>
    </row>
    <row r="131" spans="2:65" s="157" customFormat="1" ht="12" customHeight="1">
      <c r="B131" s="498"/>
      <c r="C131" s="499" t="s">
        <v>290</v>
      </c>
      <c r="D131" s="500"/>
      <c r="E131" s="500"/>
      <c r="F131" s="501" t="s">
        <v>291</v>
      </c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  <c r="Y131" s="500"/>
      <c r="Z131" s="500"/>
      <c r="AA131" s="500"/>
      <c r="AB131" s="500"/>
      <c r="AC131" s="560"/>
      <c r="AD131" s="561">
        <v>66</v>
      </c>
      <c r="AE131" s="562"/>
      <c r="AF131" s="563"/>
      <c r="AG131" s="610"/>
      <c r="AH131" s="611"/>
      <c r="AI131" s="610"/>
      <c r="AJ131" s="612"/>
      <c r="AK131" s="574">
        <f t="shared" si="10"/>
        <v>2376</v>
      </c>
      <c r="AL131" s="610"/>
      <c r="AM131" s="613">
        <f t="shared" si="11"/>
        <v>592</v>
      </c>
      <c r="AN131" s="613"/>
      <c r="AO131" s="613">
        <v>248</v>
      </c>
      <c r="AP131" s="613"/>
      <c r="AQ131" s="613">
        <v>0</v>
      </c>
      <c r="AR131" s="613"/>
      <c r="AS131" s="613">
        <v>96</v>
      </c>
      <c r="AT131" s="613"/>
      <c r="AU131" s="613">
        <v>248</v>
      </c>
      <c r="AV131" s="613"/>
      <c r="AW131" s="563">
        <v>1784</v>
      </c>
      <c r="AX131" s="691"/>
      <c r="AY131" s="692"/>
      <c r="AZ131" s="693"/>
      <c r="BA131" s="693"/>
      <c r="BB131" s="693"/>
      <c r="BC131" s="693"/>
      <c r="BD131" s="693"/>
      <c r="BE131" s="693"/>
      <c r="BF131" s="693"/>
      <c r="BG131" s="693"/>
      <c r="BH131" s="693"/>
      <c r="BI131" s="693"/>
      <c r="BJ131" s="736"/>
      <c r="BK131" s="583"/>
      <c r="BL131" s="583"/>
      <c r="BM131" s="583"/>
    </row>
    <row r="132" spans="1:65" s="158" customFormat="1" ht="12.75">
      <c r="A132" s="212"/>
      <c r="B132" s="502">
        <v>1</v>
      </c>
      <c r="C132" s="503" t="s">
        <v>290</v>
      </c>
      <c r="D132" s="500"/>
      <c r="E132" s="500"/>
      <c r="F132" s="504" t="s">
        <v>315</v>
      </c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  <c r="Y132" s="500"/>
      <c r="Z132" s="500"/>
      <c r="AA132" s="500"/>
      <c r="AB132" s="500"/>
      <c r="AC132" s="560"/>
      <c r="AD132" s="564">
        <v>5</v>
      </c>
      <c r="AE132" s="565"/>
      <c r="AF132" s="566">
        <v>10</v>
      </c>
      <c r="AG132" s="614"/>
      <c r="AH132" s="615"/>
      <c r="AI132" s="614"/>
      <c r="AJ132" s="616"/>
      <c r="AK132" s="617">
        <f t="shared" si="10"/>
        <v>180</v>
      </c>
      <c r="AL132" s="618"/>
      <c r="AM132" s="619">
        <f t="shared" si="11"/>
        <v>16</v>
      </c>
      <c r="AN132" s="619"/>
      <c r="AO132" s="619">
        <v>8</v>
      </c>
      <c r="AP132" s="619"/>
      <c r="AQ132" s="619">
        <v>0</v>
      </c>
      <c r="AR132" s="619"/>
      <c r="AS132" s="619">
        <v>0</v>
      </c>
      <c r="AT132" s="619"/>
      <c r="AU132" s="619">
        <v>8</v>
      </c>
      <c r="AV132" s="619"/>
      <c r="AW132" s="694">
        <v>164</v>
      </c>
      <c r="AX132" s="695"/>
      <c r="AY132" s="696"/>
      <c r="AZ132" s="619"/>
      <c r="BA132" s="619"/>
      <c r="BB132" s="619"/>
      <c r="BC132" s="619"/>
      <c r="BD132" s="619"/>
      <c r="BE132" s="619"/>
      <c r="BF132" s="619"/>
      <c r="BG132" s="619"/>
      <c r="BH132" s="619" t="s">
        <v>218</v>
      </c>
      <c r="BI132" s="619"/>
      <c r="BJ132" s="737"/>
      <c r="BK132" s="579"/>
      <c r="BL132" s="579"/>
      <c r="BM132" s="579"/>
    </row>
    <row r="133" spans="1:65" s="158" customFormat="1" ht="12.75">
      <c r="A133" s="212"/>
      <c r="B133" s="502">
        <v>2</v>
      </c>
      <c r="C133" s="503" t="s">
        <v>290</v>
      </c>
      <c r="D133" s="500"/>
      <c r="E133" s="500"/>
      <c r="F133" s="504" t="s">
        <v>316</v>
      </c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  <c r="Y133" s="500"/>
      <c r="Z133" s="500"/>
      <c r="AA133" s="500"/>
      <c r="AB133" s="500"/>
      <c r="AC133" s="560"/>
      <c r="AD133" s="564">
        <v>5</v>
      </c>
      <c r="AE133" s="565"/>
      <c r="AF133" s="566"/>
      <c r="AG133" s="614"/>
      <c r="AH133" s="615">
        <v>9</v>
      </c>
      <c r="AI133" s="614"/>
      <c r="AJ133" s="616"/>
      <c r="AK133" s="617">
        <f t="shared" si="10"/>
        <v>180</v>
      </c>
      <c r="AL133" s="618"/>
      <c r="AM133" s="619">
        <f t="shared" si="11"/>
        <v>16</v>
      </c>
      <c r="AN133" s="619"/>
      <c r="AO133" s="619">
        <v>8</v>
      </c>
      <c r="AP133" s="619"/>
      <c r="AQ133" s="619">
        <v>0</v>
      </c>
      <c r="AR133" s="619"/>
      <c r="AS133" s="619">
        <v>0</v>
      </c>
      <c r="AT133" s="619"/>
      <c r="AU133" s="619">
        <v>8</v>
      </c>
      <c r="AV133" s="619"/>
      <c r="AW133" s="694">
        <v>164</v>
      </c>
      <c r="AX133" s="695"/>
      <c r="AY133" s="696"/>
      <c r="AZ133" s="619"/>
      <c r="BA133" s="619"/>
      <c r="BB133" s="619"/>
      <c r="BC133" s="619"/>
      <c r="BD133" s="619"/>
      <c r="BE133" s="619"/>
      <c r="BF133" s="619"/>
      <c r="BG133" s="619" t="s">
        <v>218</v>
      </c>
      <c r="BH133" s="619"/>
      <c r="BI133" s="619"/>
      <c r="BJ133" s="737"/>
      <c r="BK133" s="579"/>
      <c r="BL133" s="579"/>
      <c r="BM133" s="579"/>
    </row>
    <row r="134" spans="1:65" s="158" customFormat="1" ht="12.75">
      <c r="A134" s="212"/>
      <c r="B134" s="502">
        <v>3</v>
      </c>
      <c r="C134" s="503" t="s">
        <v>290</v>
      </c>
      <c r="D134" s="500"/>
      <c r="E134" s="500"/>
      <c r="F134" s="504" t="s">
        <v>317</v>
      </c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  <c r="Y134" s="500"/>
      <c r="Z134" s="500"/>
      <c r="AA134" s="500"/>
      <c r="AB134" s="500"/>
      <c r="AC134" s="560"/>
      <c r="AD134" s="564">
        <v>5</v>
      </c>
      <c r="AE134" s="565"/>
      <c r="AF134" s="566"/>
      <c r="AG134" s="614"/>
      <c r="AH134" s="615">
        <v>8</v>
      </c>
      <c r="AI134" s="614"/>
      <c r="AJ134" s="616"/>
      <c r="AK134" s="617">
        <f t="shared" si="10"/>
        <v>180</v>
      </c>
      <c r="AL134" s="618"/>
      <c r="AM134" s="619">
        <f t="shared" si="11"/>
        <v>16</v>
      </c>
      <c r="AN134" s="619"/>
      <c r="AO134" s="619">
        <v>8</v>
      </c>
      <c r="AP134" s="619"/>
      <c r="AQ134" s="619">
        <v>0</v>
      </c>
      <c r="AR134" s="619"/>
      <c r="AS134" s="619">
        <v>0</v>
      </c>
      <c r="AT134" s="619"/>
      <c r="AU134" s="619">
        <v>8</v>
      </c>
      <c r="AV134" s="619"/>
      <c r="AW134" s="694">
        <v>164</v>
      </c>
      <c r="AX134" s="695"/>
      <c r="AY134" s="696"/>
      <c r="AZ134" s="619"/>
      <c r="BA134" s="619"/>
      <c r="BB134" s="619"/>
      <c r="BC134" s="619"/>
      <c r="BD134" s="619"/>
      <c r="BE134" s="619"/>
      <c r="BF134" s="619" t="s">
        <v>218</v>
      </c>
      <c r="BG134" s="619"/>
      <c r="BH134" s="619"/>
      <c r="BI134" s="619"/>
      <c r="BJ134" s="737"/>
      <c r="BK134" s="579"/>
      <c r="BL134" s="579"/>
      <c r="BM134" s="579"/>
    </row>
    <row r="135" spans="1:65" s="158" customFormat="1" ht="12.75">
      <c r="A135" s="212"/>
      <c r="B135" s="502">
        <v>4</v>
      </c>
      <c r="C135" s="503" t="s">
        <v>290</v>
      </c>
      <c r="D135" s="500"/>
      <c r="E135" s="500"/>
      <c r="F135" s="504" t="s">
        <v>318</v>
      </c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  <c r="Y135" s="500"/>
      <c r="Z135" s="500"/>
      <c r="AA135" s="500"/>
      <c r="AB135" s="500"/>
      <c r="AC135" s="560"/>
      <c r="AD135" s="564">
        <v>5</v>
      </c>
      <c r="AE135" s="565"/>
      <c r="AF135" s="566"/>
      <c r="AG135" s="614"/>
      <c r="AH135" s="615">
        <v>8</v>
      </c>
      <c r="AI135" s="614"/>
      <c r="AJ135" s="616"/>
      <c r="AK135" s="617">
        <f t="shared" si="10"/>
        <v>180</v>
      </c>
      <c r="AL135" s="618"/>
      <c r="AM135" s="619">
        <f t="shared" si="11"/>
        <v>16</v>
      </c>
      <c r="AN135" s="619"/>
      <c r="AO135" s="619">
        <v>8</v>
      </c>
      <c r="AP135" s="619"/>
      <c r="AQ135" s="619">
        <v>0</v>
      </c>
      <c r="AR135" s="619"/>
      <c r="AS135" s="619">
        <v>0</v>
      </c>
      <c r="AT135" s="619"/>
      <c r="AU135" s="619">
        <v>8</v>
      </c>
      <c r="AV135" s="619"/>
      <c r="AW135" s="694">
        <v>164</v>
      </c>
      <c r="AX135" s="695"/>
      <c r="AY135" s="696"/>
      <c r="AZ135" s="619"/>
      <c r="BA135" s="619"/>
      <c r="BB135" s="619"/>
      <c r="BC135" s="619"/>
      <c r="BD135" s="619"/>
      <c r="BE135" s="619"/>
      <c r="BF135" s="619" t="s">
        <v>218</v>
      </c>
      <c r="BG135" s="619"/>
      <c r="BH135" s="619"/>
      <c r="BI135" s="619"/>
      <c r="BJ135" s="737"/>
      <c r="BK135" s="579"/>
      <c r="BL135" s="579"/>
      <c r="BM135" s="579"/>
    </row>
    <row r="136" spans="1:65" s="158" customFormat="1" ht="25.5" customHeight="1">
      <c r="A136" s="212"/>
      <c r="B136" s="502">
        <v>5</v>
      </c>
      <c r="C136" s="503" t="s">
        <v>290</v>
      </c>
      <c r="D136" s="500"/>
      <c r="E136" s="500"/>
      <c r="F136" s="504" t="s">
        <v>296</v>
      </c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  <c r="Y136" s="500"/>
      <c r="Z136" s="500"/>
      <c r="AA136" s="500"/>
      <c r="AB136" s="500"/>
      <c r="AC136" s="560"/>
      <c r="AD136" s="564">
        <v>40</v>
      </c>
      <c r="AE136" s="565"/>
      <c r="AF136" s="566"/>
      <c r="AG136" s="614"/>
      <c r="AH136" s="752" t="s">
        <v>297</v>
      </c>
      <c r="AI136" s="753"/>
      <c r="AJ136" s="616" t="s">
        <v>298</v>
      </c>
      <c r="AK136" s="617">
        <f t="shared" si="10"/>
        <v>1440</v>
      </c>
      <c r="AL136" s="618"/>
      <c r="AM136" s="619">
        <f t="shared" si="11"/>
        <v>432</v>
      </c>
      <c r="AN136" s="619"/>
      <c r="AO136" s="619">
        <v>216</v>
      </c>
      <c r="AP136" s="619"/>
      <c r="AQ136" s="619">
        <v>0</v>
      </c>
      <c r="AR136" s="619"/>
      <c r="AS136" s="619">
        <v>0</v>
      </c>
      <c r="AT136" s="619"/>
      <c r="AU136" s="619">
        <v>216</v>
      </c>
      <c r="AV136" s="619"/>
      <c r="AW136" s="694">
        <v>1008</v>
      </c>
      <c r="AX136" s="695"/>
      <c r="AY136" s="696" t="s">
        <v>299</v>
      </c>
      <c r="AZ136" s="619" t="s">
        <v>263</v>
      </c>
      <c r="BA136" s="619" t="s">
        <v>224</v>
      </c>
      <c r="BB136" s="619"/>
      <c r="BC136" s="619" t="s">
        <v>224</v>
      </c>
      <c r="BD136" s="619" t="s">
        <v>263</v>
      </c>
      <c r="BE136" s="619"/>
      <c r="BF136" s="619"/>
      <c r="BG136" s="619"/>
      <c r="BH136" s="619"/>
      <c r="BI136" s="619"/>
      <c r="BJ136" s="737"/>
      <c r="BK136" s="579"/>
      <c r="BL136" s="579"/>
      <c r="BM136" s="579"/>
    </row>
    <row r="137" spans="1:65" s="158" customFormat="1" ht="13.5">
      <c r="A137" s="212"/>
      <c r="B137" s="502">
        <v>6</v>
      </c>
      <c r="C137" s="503" t="s">
        <v>290</v>
      </c>
      <c r="D137" s="500"/>
      <c r="E137" s="500"/>
      <c r="F137" s="504" t="s">
        <v>300</v>
      </c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  <c r="Y137" s="500"/>
      <c r="Z137" s="500"/>
      <c r="AA137" s="500"/>
      <c r="AB137" s="500"/>
      <c r="AC137" s="560"/>
      <c r="AD137" s="564">
        <v>6</v>
      </c>
      <c r="AE137" s="565"/>
      <c r="AF137" s="566"/>
      <c r="AG137" s="614"/>
      <c r="AH137" s="615">
        <v>10</v>
      </c>
      <c r="AI137" s="614"/>
      <c r="AJ137" s="616"/>
      <c r="AK137" s="617">
        <f t="shared" si="10"/>
        <v>216</v>
      </c>
      <c r="AL137" s="618"/>
      <c r="AM137" s="619">
        <f t="shared" si="11"/>
        <v>96</v>
      </c>
      <c r="AN137" s="619"/>
      <c r="AO137" s="619">
        <v>0</v>
      </c>
      <c r="AP137" s="619"/>
      <c r="AQ137" s="619">
        <v>0</v>
      </c>
      <c r="AR137" s="619"/>
      <c r="AS137" s="619">
        <v>96</v>
      </c>
      <c r="AT137" s="619"/>
      <c r="AU137" s="619">
        <v>0</v>
      </c>
      <c r="AV137" s="619"/>
      <c r="AW137" s="694">
        <v>120</v>
      </c>
      <c r="AX137" s="695"/>
      <c r="AY137" s="696" t="s">
        <v>287</v>
      </c>
      <c r="AZ137" s="619"/>
      <c r="BA137" s="619"/>
      <c r="BB137" s="619"/>
      <c r="BC137" s="619"/>
      <c r="BD137" s="619" t="s">
        <v>287</v>
      </c>
      <c r="BE137" s="619" t="s">
        <v>287</v>
      </c>
      <c r="BF137" s="619" t="s">
        <v>287</v>
      </c>
      <c r="BG137" s="619" t="s">
        <v>287</v>
      </c>
      <c r="BH137" s="619" t="s">
        <v>287</v>
      </c>
      <c r="BI137" s="619"/>
      <c r="BJ137" s="737"/>
      <c r="BK137" s="579"/>
      <c r="BL137" s="579"/>
      <c r="BM137" s="579"/>
    </row>
    <row r="138" spans="2:65" s="158" customFormat="1" ht="13.5">
      <c r="B138" s="505"/>
      <c r="C138" s="506"/>
      <c r="D138" s="507"/>
      <c r="E138" s="507"/>
      <c r="F138" s="508" t="s">
        <v>319</v>
      </c>
      <c r="G138" s="507"/>
      <c r="H138" s="507"/>
      <c r="I138" s="507"/>
      <c r="J138" s="507"/>
      <c r="K138" s="507"/>
      <c r="L138" s="507"/>
      <c r="M138" s="507"/>
      <c r="N138" s="507"/>
      <c r="O138" s="507"/>
      <c r="P138" s="507"/>
      <c r="Q138" s="507"/>
      <c r="R138" s="507"/>
      <c r="S138" s="507"/>
      <c r="T138" s="507"/>
      <c r="U138" s="507"/>
      <c r="V138" s="507"/>
      <c r="W138" s="507"/>
      <c r="X138" s="507"/>
      <c r="Y138" s="507"/>
      <c r="Z138" s="507"/>
      <c r="AA138" s="507"/>
      <c r="AB138" s="507"/>
      <c r="AC138" s="567"/>
      <c r="AD138" s="506"/>
      <c r="AE138" s="568"/>
      <c r="AF138" s="567"/>
      <c r="AG138" s="620"/>
      <c r="AH138" s="567"/>
      <c r="AI138" s="538"/>
      <c r="AJ138" s="621"/>
      <c r="AK138" s="622">
        <f t="shared" si="10"/>
        <v>2376</v>
      </c>
      <c r="AL138" s="623"/>
      <c r="AM138" s="624">
        <f t="shared" si="11"/>
        <v>592</v>
      </c>
      <c r="AN138" s="623"/>
      <c r="AO138" s="656">
        <v>248</v>
      </c>
      <c r="AP138" s="657"/>
      <c r="AQ138" s="656">
        <v>0</v>
      </c>
      <c r="AR138" s="657"/>
      <c r="AS138" s="656">
        <v>96</v>
      </c>
      <c r="AT138" s="657"/>
      <c r="AU138" s="656">
        <v>248</v>
      </c>
      <c r="AV138" s="657"/>
      <c r="AW138" s="656">
        <v>1784</v>
      </c>
      <c r="AX138" s="697"/>
      <c r="AY138" s="698" t="s">
        <v>302</v>
      </c>
      <c r="AZ138" s="699" t="s">
        <v>224</v>
      </c>
      <c r="BA138" s="699" t="s">
        <v>224</v>
      </c>
      <c r="BB138" s="699" t="s">
        <v>263</v>
      </c>
      <c r="BC138" s="699" t="s">
        <v>224</v>
      </c>
      <c r="BD138" s="699" t="s">
        <v>303</v>
      </c>
      <c r="BE138" s="699" t="s">
        <v>287</v>
      </c>
      <c r="BF138" s="699" t="s">
        <v>303</v>
      </c>
      <c r="BG138" s="699" t="s">
        <v>221</v>
      </c>
      <c r="BH138" s="699" t="s">
        <v>221</v>
      </c>
      <c r="BI138" s="699" t="s">
        <v>263</v>
      </c>
      <c r="BJ138" s="738" t="s">
        <v>263</v>
      </c>
      <c r="BK138" s="579"/>
      <c r="BL138" s="579"/>
      <c r="BM138" s="579"/>
    </row>
    <row r="139" spans="2:65" s="159" customFormat="1" ht="6.75" customHeight="1">
      <c r="B139" s="509"/>
      <c r="C139" s="510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35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35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  <c r="AS139" s="511"/>
      <c r="AT139" s="511"/>
      <c r="AU139" s="535"/>
      <c r="AV139" s="511"/>
      <c r="AW139" s="511"/>
      <c r="AX139" s="511"/>
      <c r="AY139" s="511"/>
      <c r="AZ139" s="511"/>
      <c r="BA139" s="511"/>
      <c r="BB139" s="511"/>
      <c r="BC139" s="511"/>
      <c r="BD139" s="511"/>
      <c r="BE139" s="511"/>
      <c r="BF139" s="511"/>
      <c r="BG139" s="511"/>
      <c r="BH139" s="511"/>
      <c r="BI139" s="511"/>
      <c r="BJ139" s="739"/>
      <c r="BK139" s="452"/>
      <c r="BL139" s="452"/>
      <c r="BM139" s="452"/>
    </row>
    <row r="140" spans="2:65" s="158" customFormat="1" ht="13.5">
      <c r="B140" s="512"/>
      <c r="C140" s="513" t="s">
        <v>108</v>
      </c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36" t="s">
        <v>109</v>
      </c>
      <c r="S140" s="537"/>
      <c r="T140" s="537"/>
      <c r="U140" s="537"/>
      <c r="V140" s="537"/>
      <c r="W140" s="537"/>
      <c r="X140" s="537"/>
      <c r="Y140" s="537"/>
      <c r="Z140" s="537"/>
      <c r="AA140" s="569"/>
      <c r="AB140" s="570"/>
      <c r="AC140" s="570"/>
      <c r="AD140" s="570"/>
      <c r="AE140" s="570"/>
      <c r="AF140" s="570"/>
      <c r="AG140" s="570"/>
      <c r="AH140" s="570"/>
      <c r="AI140" s="570"/>
      <c r="AJ140" s="625"/>
      <c r="AK140" s="626">
        <v>8640</v>
      </c>
      <c r="AL140" s="627"/>
      <c r="AM140" s="628">
        <v>3088</v>
      </c>
      <c r="AN140" s="629"/>
      <c r="AO140" s="628">
        <v>1320</v>
      </c>
      <c r="AP140" s="629"/>
      <c r="AQ140" s="628">
        <v>108</v>
      </c>
      <c r="AR140" s="629"/>
      <c r="AS140" s="628">
        <v>472</v>
      </c>
      <c r="AT140" s="629"/>
      <c r="AU140" s="628">
        <v>1188</v>
      </c>
      <c r="AV140" s="629"/>
      <c r="AW140" s="628">
        <v>5552</v>
      </c>
      <c r="AX140" s="700"/>
      <c r="AY140" s="701" t="s">
        <v>276</v>
      </c>
      <c r="AZ140" s="702" t="s">
        <v>304</v>
      </c>
      <c r="BA140" s="702" t="s">
        <v>280</v>
      </c>
      <c r="BB140" s="702" t="s">
        <v>277</v>
      </c>
      <c r="BC140" s="702" t="s">
        <v>280</v>
      </c>
      <c r="BD140" s="702" t="s">
        <v>305</v>
      </c>
      <c r="BE140" s="702" t="s">
        <v>305</v>
      </c>
      <c r="BF140" s="702" t="s">
        <v>306</v>
      </c>
      <c r="BG140" s="702" t="s">
        <v>306</v>
      </c>
      <c r="BH140" s="702" t="s">
        <v>307</v>
      </c>
      <c r="BI140" s="740" t="s">
        <v>263</v>
      </c>
      <c r="BJ140" s="741" t="s">
        <v>263</v>
      </c>
      <c r="BK140" s="579"/>
      <c r="BL140" s="579"/>
      <c r="BM140" s="579"/>
    </row>
    <row r="141" spans="2:62" ht="12.75">
      <c r="B141" s="515"/>
      <c r="C141" s="516" t="s">
        <v>320</v>
      </c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38" t="s">
        <v>110</v>
      </c>
      <c r="S141" s="456"/>
      <c r="T141" s="456"/>
      <c r="U141" s="456"/>
      <c r="V141" s="456"/>
      <c r="W141" s="456"/>
      <c r="X141" s="456"/>
      <c r="Y141" s="456"/>
      <c r="Z141" s="456"/>
      <c r="AA141" s="452"/>
      <c r="AB141" s="456"/>
      <c r="AC141" s="456"/>
      <c r="AD141" s="456"/>
      <c r="AE141" s="456"/>
      <c r="AF141" s="456"/>
      <c r="AG141" s="456"/>
      <c r="AH141" s="456"/>
      <c r="AI141" s="456"/>
      <c r="AJ141" s="456"/>
      <c r="AK141" s="630">
        <v>8640</v>
      </c>
      <c r="AL141" s="631"/>
      <c r="AM141" s="628">
        <v>3088</v>
      </c>
      <c r="AN141" s="629"/>
      <c r="AO141" s="628">
        <v>1320</v>
      </c>
      <c r="AP141" s="629"/>
      <c r="AQ141" s="628">
        <v>108</v>
      </c>
      <c r="AR141" s="629"/>
      <c r="AS141" s="628">
        <v>472</v>
      </c>
      <c r="AT141" s="629"/>
      <c r="AU141" s="628">
        <v>1188</v>
      </c>
      <c r="AV141" s="629"/>
      <c r="AW141" s="628">
        <v>5552</v>
      </c>
      <c r="AX141" s="700"/>
      <c r="AY141" s="704" t="s">
        <v>276</v>
      </c>
      <c r="AZ141" s="705" t="s">
        <v>304</v>
      </c>
      <c r="BA141" s="705" t="s">
        <v>280</v>
      </c>
      <c r="BB141" s="705" t="s">
        <v>277</v>
      </c>
      <c r="BC141" s="705" t="s">
        <v>280</v>
      </c>
      <c r="BD141" s="705" t="s">
        <v>305</v>
      </c>
      <c r="BE141" s="705" t="s">
        <v>305</v>
      </c>
      <c r="BF141" s="705" t="s">
        <v>306</v>
      </c>
      <c r="BG141" s="705" t="s">
        <v>306</v>
      </c>
      <c r="BH141" s="705" t="s">
        <v>307</v>
      </c>
      <c r="BI141" s="705" t="s">
        <v>263</v>
      </c>
      <c r="BJ141" s="742" t="s">
        <v>263</v>
      </c>
    </row>
    <row r="142" spans="2:62" ht="12.75">
      <c r="B142" s="515"/>
      <c r="C142" s="516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39" t="s">
        <v>212</v>
      </c>
      <c r="S142" s="539"/>
      <c r="T142" s="539"/>
      <c r="U142" s="539"/>
      <c r="V142" s="539"/>
      <c r="W142" s="539"/>
      <c r="X142" s="539"/>
      <c r="Y142" s="539"/>
      <c r="Z142" s="539"/>
      <c r="AA142" s="539"/>
      <c r="AB142" s="539"/>
      <c r="AC142" s="539"/>
      <c r="AD142" s="456"/>
      <c r="AE142" s="456"/>
      <c r="AF142" s="456"/>
      <c r="AG142" s="456"/>
      <c r="AH142" s="456"/>
      <c r="AI142" s="456"/>
      <c r="AJ142" s="456"/>
      <c r="AK142" s="630"/>
      <c r="AL142" s="631"/>
      <c r="AM142" s="634"/>
      <c r="AN142" s="633"/>
      <c r="AO142" s="634"/>
      <c r="AP142" s="633"/>
      <c r="AQ142" s="634"/>
      <c r="AR142" s="633"/>
      <c r="AS142" s="634"/>
      <c r="AT142" s="633"/>
      <c r="AU142" s="634"/>
      <c r="AV142" s="633"/>
      <c r="AW142" s="634"/>
      <c r="AX142" s="634"/>
      <c r="AY142" s="704" t="s">
        <v>280</v>
      </c>
      <c r="AZ142" s="705" t="s">
        <v>280</v>
      </c>
      <c r="BA142" s="705" t="s">
        <v>309</v>
      </c>
      <c r="BB142" s="705" t="s">
        <v>280</v>
      </c>
      <c r="BC142" s="705" t="s">
        <v>309</v>
      </c>
      <c r="BD142" s="705" t="s">
        <v>309</v>
      </c>
      <c r="BE142" s="705" t="s">
        <v>310</v>
      </c>
      <c r="BF142" s="705" t="s">
        <v>309</v>
      </c>
      <c r="BG142" s="705" t="s">
        <v>281</v>
      </c>
      <c r="BH142" s="705" t="s">
        <v>310</v>
      </c>
      <c r="BI142" s="705" t="s">
        <v>263</v>
      </c>
      <c r="BJ142" s="742" t="s">
        <v>263</v>
      </c>
    </row>
    <row r="143" spans="2:62" ht="13.5">
      <c r="B143" s="515"/>
      <c r="C143" s="516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38" t="s">
        <v>213</v>
      </c>
      <c r="S143" s="456"/>
      <c r="T143" s="456"/>
      <c r="U143" s="456"/>
      <c r="V143" s="456"/>
      <c r="W143" s="456"/>
      <c r="X143" s="456"/>
      <c r="Y143" s="456"/>
      <c r="Z143" s="456"/>
      <c r="AA143" s="452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635"/>
      <c r="AL143" s="636"/>
      <c r="AM143" s="637"/>
      <c r="AN143" s="638"/>
      <c r="AO143" s="637"/>
      <c r="AP143" s="638"/>
      <c r="AQ143" s="637"/>
      <c r="AR143" s="638"/>
      <c r="AS143" s="637"/>
      <c r="AT143" s="638"/>
      <c r="AU143" s="637"/>
      <c r="AV143" s="638"/>
      <c r="AW143" s="637"/>
      <c r="AX143" s="637"/>
      <c r="AY143" s="706" t="s">
        <v>287</v>
      </c>
      <c r="AZ143" s="707" t="s">
        <v>286</v>
      </c>
      <c r="BA143" s="707" t="s">
        <v>311</v>
      </c>
      <c r="BB143" s="707" t="s">
        <v>286</v>
      </c>
      <c r="BC143" s="707" t="s">
        <v>311</v>
      </c>
      <c r="BD143" s="707" t="s">
        <v>285</v>
      </c>
      <c r="BE143" s="707" t="s">
        <v>287</v>
      </c>
      <c r="BF143" s="707" t="s">
        <v>312</v>
      </c>
      <c r="BG143" s="707" t="s">
        <v>287</v>
      </c>
      <c r="BH143" s="707" t="s">
        <v>313</v>
      </c>
      <c r="BI143" s="707" t="s">
        <v>263</v>
      </c>
      <c r="BJ143" s="743" t="s">
        <v>263</v>
      </c>
    </row>
    <row r="144" spans="2:62" ht="12.75">
      <c r="B144" s="515"/>
      <c r="C144" s="518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38" t="s">
        <v>111</v>
      </c>
      <c r="S144" s="456"/>
      <c r="T144" s="456"/>
      <c r="U144" s="456"/>
      <c r="V144" s="456"/>
      <c r="W144" s="456"/>
      <c r="X144" s="456"/>
      <c r="Y144" s="456"/>
      <c r="Z144" s="456"/>
      <c r="AB144" s="571"/>
      <c r="AC144" s="571"/>
      <c r="AD144" s="571"/>
      <c r="AE144" s="571"/>
      <c r="AF144" s="571"/>
      <c r="AG144" s="571"/>
      <c r="AH144" s="571"/>
      <c r="AI144" s="571"/>
      <c r="AJ144" s="571"/>
      <c r="AK144" s="639">
        <f>SUM(AY144:BJ144)</f>
        <v>2</v>
      </c>
      <c r="AL144" s="640"/>
      <c r="AM144" s="641"/>
      <c r="AN144" s="538"/>
      <c r="AO144" s="538"/>
      <c r="AP144" s="538"/>
      <c r="AQ144" s="538"/>
      <c r="AR144" s="538"/>
      <c r="AS144" s="538"/>
      <c r="AT144" s="538"/>
      <c r="AU144" s="538"/>
      <c r="AV144" s="538"/>
      <c r="AW144" s="538"/>
      <c r="AX144" s="538"/>
      <c r="AY144" s="708">
        <v>0</v>
      </c>
      <c r="AZ144" s="709">
        <v>1</v>
      </c>
      <c r="BA144" s="709">
        <v>0</v>
      </c>
      <c r="BB144" s="709">
        <v>0</v>
      </c>
      <c r="BC144" s="709">
        <v>0</v>
      </c>
      <c r="BD144" s="709">
        <v>1</v>
      </c>
      <c r="BE144" s="709">
        <v>0</v>
      </c>
      <c r="BF144" s="709">
        <v>0</v>
      </c>
      <c r="BG144" s="709">
        <v>0</v>
      </c>
      <c r="BH144" s="709">
        <v>0</v>
      </c>
      <c r="BI144" s="709">
        <v>0</v>
      </c>
      <c r="BJ144" s="744">
        <v>0</v>
      </c>
    </row>
    <row r="145" spans="1:62" ht="12.75">
      <c r="A145" s="230">
        <f>AW145</f>
        <v>240</v>
      </c>
      <c r="B145" s="515"/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456"/>
      <c r="R145" s="540" t="s">
        <v>113</v>
      </c>
      <c r="S145" s="456"/>
      <c r="T145" s="456"/>
      <c r="U145" s="456"/>
      <c r="V145" s="538"/>
      <c r="W145" s="456"/>
      <c r="X145" s="456"/>
      <c r="Y145" s="456"/>
      <c r="Z145" s="456"/>
      <c r="AB145" s="572"/>
      <c r="AC145" s="572"/>
      <c r="AD145" s="572"/>
      <c r="AE145" s="572"/>
      <c r="AF145" s="572"/>
      <c r="AG145" s="572"/>
      <c r="AH145" s="572"/>
      <c r="AI145" s="572"/>
      <c r="AJ145" s="572"/>
      <c r="AK145" s="642">
        <v>29</v>
      </c>
      <c r="AL145" s="643"/>
      <c r="AM145" s="644" t="s">
        <v>214</v>
      </c>
      <c r="AN145" s="538"/>
      <c r="AO145" s="538"/>
      <c r="AP145" s="538"/>
      <c r="AQ145" s="538"/>
      <c r="AR145" s="538"/>
      <c r="AS145" s="538"/>
      <c r="AT145" s="538"/>
      <c r="AU145" s="538"/>
      <c r="AV145" s="658"/>
      <c r="AW145" s="710">
        <v>240</v>
      </c>
      <c r="AX145" s="711"/>
      <c r="AY145" s="476">
        <v>3</v>
      </c>
      <c r="AZ145" s="477">
        <v>3</v>
      </c>
      <c r="BA145" s="477">
        <v>3</v>
      </c>
      <c r="BB145" s="477">
        <v>3</v>
      </c>
      <c r="BC145" s="477">
        <v>3</v>
      </c>
      <c r="BD145" s="477">
        <v>3</v>
      </c>
      <c r="BE145" s="477">
        <v>3</v>
      </c>
      <c r="BF145" s="477">
        <v>3</v>
      </c>
      <c r="BG145" s="477">
        <v>2</v>
      </c>
      <c r="BH145" s="477">
        <v>3</v>
      </c>
      <c r="BI145" s="477">
        <v>0</v>
      </c>
      <c r="BJ145" s="731">
        <v>0</v>
      </c>
    </row>
    <row r="146" spans="2:62" ht="21.75" customHeight="1">
      <c r="B146" s="519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41" t="s">
        <v>114</v>
      </c>
      <c r="S146" s="520"/>
      <c r="T146" s="520"/>
      <c r="U146" s="520"/>
      <c r="V146" s="542"/>
      <c r="W146" s="520"/>
      <c r="X146" s="520"/>
      <c r="Y146" s="520"/>
      <c r="Z146" s="520"/>
      <c r="AA146" s="485"/>
      <c r="AB146" s="573"/>
      <c r="AC146" s="573"/>
      <c r="AD146" s="573"/>
      <c r="AE146" s="573"/>
      <c r="AF146" s="573"/>
      <c r="AG146" s="573"/>
      <c r="AH146" s="573"/>
      <c r="AI146" s="573"/>
      <c r="AJ146" s="573"/>
      <c r="AK146" s="754" t="s">
        <v>314</v>
      </c>
      <c r="AL146" s="755"/>
      <c r="AM146" s="647"/>
      <c r="AN146" s="542"/>
      <c r="AO146" s="485"/>
      <c r="AP146" s="485"/>
      <c r="AQ146" s="485"/>
      <c r="AR146" s="485"/>
      <c r="AS146" s="485"/>
      <c r="AT146" s="485"/>
      <c r="AU146" s="485"/>
      <c r="AV146" s="485"/>
      <c r="AW146" s="485"/>
      <c r="AX146" s="485"/>
      <c r="AY146" s="712">
        <v>2</v>
      </c>
      <c r="AZ146" s="481">
        <v>3</v>
      </c>
      <c r="BA146" s="481">
        <v>2</v>
      </c>
      <c r="BB146" s="481">
        <v>4</v>
      </c>
      <c r="BC146" s="481">
        <v>3</v>
      </c>
      <c r="BD146" s="481">
        <v>3</v>
      </c>
      <c r="BE146" s="481">
        <v>3</v>
      </c>
      <c r="BF146" s="481">
        <v>3</v>
      </c>
      <c r="BG146" s="481">
        <v>5</v>
      </c>
      <c r="BH146" s="481">
        <v>3</v>
      </c>
      <c r="BI146" s="481">
        <v>0</v>
      </c>
      <c r="BJ146" s="745">
        <v>0</v>
      </c>
    </row>
    <row r="147" spans="2:62" ht="6.75" customHeight="1">
      <c r="B147" s="495"/>
      <c r="C147" s="496"/>
      <c r="D147" s="497"/>
      <c r="E147" s="497"/>
      <c r="F147" s="497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6"/>
      <c r="AE147" s="559"/>
      <c r="AF147" s="497"/>
      <c r="AG147" s="607"/>
      <c r="AH147" s="497"/>
      <c r="AI147" s="497"/>
      <c r="AJ147" s="608"/>
      <c r="AK147" s="496"/>
      <c r="AL147" s="607"/>
      <c r="AM147" s="609"/>
      <c r="AN147" s="609"/>
      <c r="AO147" s="655"/>
      <c r="AP147" s="607"/>
      <c r="AQ147" s="655"/>
      <c r="AR147" s="497"/>
      <c r="AS147" s="655"/>
      <c r="AT147" s="497"/>
      <c r="AU147" s="655"/>
      <c r="AV147" s="607"/>
      <c r="AW147" s="497"/>
      <c r="AX147" s="497"/>
      <c r="AY147" s="689"/>
      <c r="AZ147" s="690"/>
      <c r="BA147" s="690"/>
      <c r="BB147" s="690"/>
      <c r="BC147" s="690"/>
      <c r="BD147" s="690"/>
      <c r="BE147" s="690"/>
      <c r="BF147" s="690"/>
      <c r="BG147" s="690"/>
      <c r="BH147" s="690"/>
      <c r="BI147" s="690"/>
      <c r="BJ147" s="735"/>
    </row>
    <row r="148" spans="2:65" s="157" customFormat="1" ht="12" customHeight="1" hidden="1">
      <c r="B148" s="498"/>
      <c r="C148" s="499"/>
      <c r="D148" s="500"/>
      <c r="E148" s="500"/>
      <c r="F148" s="501"/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  <c r="Y148" s="500"/>
      <c r="Z148" s="500"/>
      <c r="AA148" s="500"/>
      <c r="AB148" s="500"/>
      <c r="AC148" s="560"/>
      <c r="AD148" s="561"/>
      <c r="AE148" s="562"/>
      <c r="AF148" s="563"/>
      <c r="AG148" s="610"/>
      <c r="AH148" s="611"/>
      <c r="AI148" s="610"/>
      <c r="AJ148" s="612"/>
      <c r="AK148" s="574">
        <f aca="true" t="shared" si="12" ref="AK148:AK158">SUM(AM148,AW148)</f>
        <v>0</v>
      </c>
      <c r="AL148" s="610"/>
      <c r="AM148" s="613">
        <f aca="true" t="shared" si="13" ref="AM148:AM158">SUM(AO148:AV148)</f>
        <v>0</v>
      </c>
      <c r="AN148" s="613"/>
      <c r="AO148" s="613"/>
      <c r="AP148" s="613"/>
      <c r="AQ148" s="613"/>
      <c r="AR148" s="613"/>
      <c r="AS148" s="613"/>
      <c r="AT148" s="613"/>
      <c r="AU148" s="613"/>
      <c r="AV148" s="613"/>
      <c r="AW148" s="563"/>
      <c r="AX148" s="691"/>
      <c r="AY148" s="692"/>
      <c r="AZ148" s="693"/>
      <c r="BA148" s="693"/>
      <c r="BB148" s="693"/>
      <c r="BC148" s="693"/>
      <c r="BD148" s="693"/>
      <c r="BE148" s="693"/>
      <c r="BF148" s="693"/>
      <c r="BG148" s="693"/>
      <c r="BH148" s="693"/>
      <c r="BI148" s="693"/>
      <c r="BJ148" s="736"/>
      <c r="BK148" s="583"/>
      <c r="BL148" s="583"/>
      <c r="BM148" s="583"/>
    </row>
    <row r="149" spans="1:65" s="158" customFormat="1" ht="12.75" hidden="1">
      <c r="A149" s="212"/>
      <c r="B149" s="502"/>
      <c r="C149" s="503"/>
      <c r="D149" s="500"/>
      <c r="E149" s="500"/>
      <c r="F149" s="504"/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  <c r="Y149" s="500"/>
      <c r="Z149" s="500"/>
      <c r="AA149" s="500"/>
      <c r="AB149" s="500"/>
      <c r="AC149" s="560"/>
      <c r="AD149" s="564"/>
      <c r="AE149" s="565"/>
      <c r="AF149" s="566"/>
      <c r="AG149" s="614"/>
      <c r="AH149" s="615"/>
      <c r="AI149" s="614"/>
      <c r="AJ149" s="616"/>
      <c r="AK149" s="617">
        <f t="shared" si="12"/>
        <v>0</v>
      </c>
      <c r="AL149" s="618"/>
      <c r="AM149" s="619">
        <f t="shared" si="13"/>
        <v>0</v>
      </c>
      <c r="AN149" s="619"/>
      <c r="AO149" s="619"/>
      <c r="AP149" s="619"/>
      <c r="AQ149" s="619"/>
      <c r="AR149" s="619"/>
      <c r="AS149" s="619"/>
      <c r="AT149" s="619"/>
      <c r="AU149" s="619"/>
      <c r="AV149" s="619"/>
      <c r="AW149" s="694"/>
      <c r="AX149" s="695"/>
      <c r="AY149" s="696"/>
      <c r="AZ149" s="619"/>
      <c r="BA149" s="619"/>
      <c r="BB149" s="619"/>
      <c r="BC149" s="619"/>
      <c r="BD149" s="619"/>
      <c r="BE149" s="619"/>
      <c r="BF149" s="619"/>
      <c r="BG149" s="619"/>
      <c r="BH149" s="619"/>
      <c r="BI149" s="619"/>
      <c r="BJ149" s="737"/>
      <c r="BK149" s="579"/>
      <c r="BL149" s="579"/>
      <c r="BM149" s="579"/>
    </row>
    <row r="150" spans="2:65" s="157" customFormat="1" ht="12" customHeight="1">
      <c r="B150" s="498"/>
      <c r="C150" s="499" t="s">
        <v>288</v>
      </c>
      <c r="D150" s="500"/>
      <c r="E150" s="500"/>
      <c r="F150" s="501" t="s">
        <v>289</v>
      </c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60"/>
      <c r="AD150" s="561">
        <v>66</v>
      </c>
      <c r="AE150" s="562"/>
      <c r="AF150" s="563"/>
      <c r="AG150" s="610"/>
      <c r="AH150" s="611"/>
      <c r="AI150" s="610"/>
      <c r="AJ150" s="612"/>
      <c r="AK150" s="574">
        <f t="shared" si="12"/>
        <v>2376</v>
      </c>
      <c r="AL150" s="610"/>
      <c r="AM150" s="613">
        <f t="shared" si="13"/>
        <v>592</v>
      </c>
      <c r="AN150" s="613"/>
      <c r="AO150" s="613">
        <v>248</v>
      </c>
      <c r="AP150" s="613"/>
      <c r="AQ150" s="613">
        <v>0</v>
      </c>
      <c r="AR150" s="613"/>
      <c r="AS150" s="613">
        <v>96</v>
      </c>
      <c r="AT150" s="613"/>
      <c r="AU150" s="613">
        <v>248</v>
      </c>
      <c r="AV150" s="613"/>
      <c r="AW150" s="563">
        <v>1784</v>
      </c>
      <c r="AX150" s="691"/>
      <c r="AY150" s="692"/>
      <c r="AZ150" s="693"/>
      <c r="BA150" s="693"/>
      <c r="BB150" s="693"/>
      <c r="BC150" s="693"/>
      <c r="BD150" s="693"/>
      <c r="BE150" s="693"/>
      <c r="BF150" s="693"/>
      <c r="BG150" s="693"/>
      <c r="BH150" s="693"/>
      <c r="BI150" s="693"/>
      <c r="BJ150" s="736"/>
      <c r="BK150" s="583"/>
      <c r="BL150" s="583"/>
      <c r="BM150" s="583"/>
    </row>
    <row r="151" spans="2:65" s="157" customFormat="1" ht="12" customHeight="1">
      <c r="B151" s="498"/>
      <c r="C151" s="499" t="s">
        <v>290</v>
      </c>
      <c r="D151" s="500"/>
      <c r="E151" s="500"/>
      <c r="F151" s="501" t="s">
        <v>291</v>
      </c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  <c r="Y151" s="500"/>
      <c r="Z151" s="500"/>
      <c r="AA151" s="500"/>
      <c r="AB151" s="500"/>
      <c r="AC151" s="560"/>
      <c r="AD151" s="561">
        <v>66</v>
      </c>
      <c r="AE151" s="562"/>
      <c r="AF151" s="563"/>
      <c r="AG151" s="610"/>
      <c r="AH151" s="611"/>
      <c r="AI151" s="610"/>
      <c r="AJ151" s="612"/>
      <c r="AK151" s="574">
        <f t="shared" si="12"/>
        <v>2376</v>
      </c>
      <c r="AL151" s="610"/>
      <c r="AM151" s="613">
        <f t="shared" si="13"/>
        <v>592</v>
      </c>
      <c r="AN151" s="613"/>
      <c r="AO151" s="613">
        <v>248</v>
      </c>
      <c r="AP151" s="613"/>
      <c r="AQ151" s="613">
        <v>0</v>
      </c>
      <c r="AR151" s="613"/>
      <c r="AS151" s="613">
        <v>96</v>
      </c>
      <c r="AT151" s="613"/>
      <c r="AU151" s="613">
        <v>248</v>
      </c>
      <c r="AV151" s="613"/>
      <c r="AW151" s="563">
        <v>1784</v>
      </c>
      <c r="AX151" s="691"/>
      <c r="AY151" s="692"/>
      <c r="AZ151" s="693"/>
      <c r="BA151" s="693"/>
      <c r="BB151" s="693"/>
      <c r="BC151" s="693"/>
      <c r="BD151" s="693"/>
      <c r="BE151" s="693"/>
      <c r="BF151" s="693"/>
      <c r="BG151" s="693"/>
      <c r="BH151" s="693"/>
      <c r="BI151" s="693"/>
      <c r="BJ151" s="736"/>
      <c r="BK151" s="583"/>
      <c r="BL151" s="583"/>
      <c r="BM151" s="583"/>
    </row>
    <row r="152" spans="1:65" s="158" customFormat="1" ht="12.75">
      <c r="A152" s="212"/>
      <c r="B152" s="502">
        <v>1</v>
      </c>
      <c r="C152" s="503" t="s">
        <v>290</v>
      </c>
      <c r="D152" s="500"/>
      <c r="E152" s="500"/>
      <c r="F152" s="504" t="s">
        <v>321</v>
      </c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  <c r="Y152" s="500"/>
      <c r="Z152" s="500"/>
      <c r="AA152" s="500"/>
      <c r="AB152" s="500"/>
      <c r="AC152" s="560"/>
      <c r="AD152" s="564">
        <v>5</v>
      </c>
      <c r="AE152" s="565"/>
      <c r="AF152" s="566"/>
      <c r="AG152" s="614"/>
      <c r="AH152" s="615">
        <v>9</v>
      </c>
      <c r="AI152" s="614"/>
      <c r="AJ152" s="616"/>
      <c r="AK152" s="617">
        <f t="shared" si="12"/>
        <v>180</v>
      </c>
      <c r="AL152" s="618"/>
      <c r="AM152" s="619">
        <f t="shared" si="13"/>
        <v>16</v>
      </c>
      <c r="AN152" s="619"/>
      <c r="AO152" s="619">
        <v>8</v>
      </c>
      <c r="AP152" s="619"/>
      <c r="AQ152" s="619">
        <v>0</v>
      </c>
      <c r="AR152" s="619"/>
      <c r="AS152" s="619">
        <v>0</v>
      </c>
      <c r="AT152" s="619"/>
      <c r="AU152" s="619">
        <v>8</v>
      </c>
      <c r="AV152" s="619"/>
      <c r="AW152" s="694">
        <v>164</v>
      </c>
      <c r="AX152" s="695"/>
      <c r="AY152" s="696"/>
      <c r="AZ152" s="619"/>
      <c r="BA152" s="619"/>
      <c r="BB152" s="619"/>
      <c r="BC152" s="619"/>
      <c r="BD152" s="619"/>
      <c r="BE152" s="619"/>
      <c r="BF152" s="619"/>
      <c r="BG152" s="619" t="s">
        <v>218</v>
      </c>
      <c r="BH152" s="619"/>
      <c r="BI152" s="619"/>
      <c r="BJ152" s="737"/>
      <c r="BK152" s="579"/>
      <c r="BL152" s="579"/>
      <c r="BM152" s="579"/>
    </row>
    <row r="153" spans="1:65" s="158" customFormat="1" ht="12.75">
      <c r="A153" s="212"/>
      <c r="B153" s="502">
        <v>2</v>
      </c>
      <c r="C153" s="503" t="s">
        <v>290</v>
      </c>
      <c r="D153" s="500"/>
      <c r="E153" s="500"/>
      <c r="F153" s="504" t="s">
        <v>322</v>
      </c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0"/>
      <c r="Y153" s="500"/>
      <c r="Z153" s="500"/>
      <c r="AA153" s="500"/>
      <c r="AB153" s="500"/>
      <c r="AC153" s="560"/>
      <c r="AD153" s="564">
        <v>5</v>
      </c>
      <c r="AE153" s="565"/>
      <c r="AF153" s="566"/>
      <c r="AG153" s="614"/>
      <c r="AH153" s="615">
        <v>8</v>
      </c>
      <c r="AI153" s="614"/>
      <c r="AJ153" s="616"/>
      <c r="AK153" s="617">
        <f t="shared" si="12"/>
        <v>180</v>
      </c>
      <c r="AL153" s="618"/>
      <c r="AM153" s="619">
        <f t="shared" si="13"/>
        <v>16</v>
      </c>
      <c r="AN153" s="619"/>
      <c r="AO153" s="619">
        <v>8</v>
      </c>
      <c r="AP153" s="619"/>
      <c r="AQ153" s="619">
        <v>0</v>
      </c>
      <c r="AR153" s="619"/>
      <c r="AS153" s="619">
        <v>0</v>
      </c>
      <c r="AT153" s="619"/>
      <c r="AU153" s="619">
        <v>8</v>
      </c>
      <c r="AV153" s="619"/>
      <c r="AW153" s="694">
        <v>164</v>
      </c>
      <c r="AX153" s="695"/>
      <c r="AY153" s="696"/>
      <c r="AZ153" s="619"/>
      <c r="BA153" s="619"/>
      <c r="BB153" s="619"/>
      <c r="BC153" s="619"/>
      <c r="BD153" s="619"/>
      <c r="BE153" s="619"/>
      <c r="BF153" s="619" t="s">
        <v>218</v>
      </c>
      <c r="BG153" s="619"/>
      <c r="BH153" s="619"/>
      <c r="BI153" s="619"/>
      <c r="BJ153" s="737"/>
      <c r="BK153" s="579"/>
      <c r="BL153" s="579"/>
      <c r="BM153" s="579"/>
    </row>
    <row r="154" spans="1:65" s="158" customFormat="1" ht="12.75">
      <c r="A154" s="212"/>
      <c r="B154" s="502">
        <v>3</v>
      </c>
      <c r="C154" s="503" t="s">
        <v>290</v>
      </c>
      <c r="D154" s="500"/>
      <c r="E154" s="500"/>
      <c r="F154" s="504" t="s">
        <v>323</v>
      </c>
      <c r="G154" s="500"/>
      <c r="H154" s="500"/>
      <c r="I154" s="500"/>
      <c r="J154" s="500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  <c r="Y154" s="500"/>
      <c r="Z154" s="500"/>
      <c r="AA154" s="500"/>
      <c r="AB154" s="500"/>
      <c r="AC154" s="560"/>
      <c r="AD154" s="564">
        <v>5</v>
      </c>
      <c r="AE154" s="565"/>
      <c r="AF154" s="566">
        <v>10</v>
      </c>
      <c r="AG154" s="614"/>
      <c r="AH154" s="615"/>
      <c r="AI154" s="614"/>
      <c r="AJ154" s="616"/>
      <c r="AK154" s="617">
        <f t="shared" si="12"/>
        <v>180</v>
      </c>
      <c r="AL154" s="618"/>
      <c r="AM154" s="619">
        <f t="shared" si="13"/>
        <v>16</v>
      </c>
      <c r="AN154" s="619"/>
      <c r="AO154" s="619">
        <v>8</v>
      </c>
      <c r="AP154" s="619"/>
      <c r="AQ154" s="619">
        <v>0</v>
      </c>
      <c r="AR154" s="619"/>
      <c r="AS154" s="619">
        <v>0</v>
      </c>
      <c r="AT154" s="619"/>
      <c r="AU154" s="619">
        <v>8</v>
      </c>
      <c r="AV154" s="619"/>
      <c r="AW154" s="694">
        <v>164</v>
      </c>
      <c r="AX154" s="695"/>
      <c r="AY154" s="696"/>
      <c r="AZ154" s="619"/>
      <c r="BA154" s="619"/>
      <c r="BB154" s="619"/>
      <c r="BC154" s="619"/>
      <c r="BD154" s="619"/>
      <c r="BE154" s="619"/>
      <c r="BF154" s="619"/>
      <c r="BG154" s="619"/>
      <c r="BH154" s="619" t="s">
        <v>218</v>
      </c>
      <c r="BI154" s="619"/>
      <c r="BJ154" s="737"/>
      <c r="BK154" s="579"/>
      <c r="BL154" s="579"/>
      <c r="BM154" s="579"/>
    </row>
    <row r="155" spans="1:65" s="158" customFormat="1" ht="12.75">
      <c r="A155" s="212"/>
      <c r="B155" s="502">
        <v>4</v>
      </c>
      <c r="C155" s="503" t="s">
        <v>290</v>
      </c>
      <c r="D155" s="500"/>
      <c r="E155" s="500"/>
      <c r="F155" s="504" t="s">
        <v>324</v>
      </c>
      <c r="G155" s="500"/>
      <c r="H155" s="500"/>
      <c r="I155" s="500"/>
      <c r="J155" s="500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  <c r="Y155" s="500"/>
      <c r="Z155" s="500"/>
      <c r="AA155" s="500"/>
      <c r="AB155" s="500"/>
      <c r="AC155" s="560"/>
      <c r="AD155" s="564">
        <v>5</v>
      </c>
      <c r="AE155" s="565"/>
      <c r="AF155" s="566"/>
      <c r="AG155" s="614"/>
      <c r="AH155" s="615">
        <v>8</v>
      </c>
      <c r="AI155" s="614"/>
      <c r="AJ155" s="616"/>
      <c r="AK155" s="617">
        <f t="shared" si="12"/>
        <v>180</v>
      </c>
      <c r="AL155" s="618"/>
      <c r="AM155" s="619">
        <f t="shared" si="13"/>
        <v>16</v>
      </c>
      <c r="AN155" s="619"/>
      <c r="AO155" s="619">
        <v>8</v>
      </c>
      <c r="AP155" s="619"/>
      <c r="AQ155" s="619">
        <v>0</v>
      </c>
      <c r="AR155" s="619"/>
      <c r="AS155" s="619">
        <v>0</v>
      </c>
      <c r="AT155" s="619"/>
      <c r="AU155" s="619">
        <v>8</v>
      </c>
      <c r="AV155" s="619"/>
      <c r="AW155" s="694">
        <v>164</v>
      </c>
      <c r="AX155" s="695"/>
      <c r="AY155" s="696"/>
      <c r="AZ155" s="619"/>
      <c r="BA155" s="619"/>
      <c r="BB155" s="619"/>
      <c r="BC155" s="619"/>
      <c r="BD155" s="619"/>
      <c r="BE155" s="619"/>
      <c r="BF155" s="619" t="s">
        <v>218</v>
      </c>
      <c r="BG155" s="619"/>
      <c r="BH155" s="619"/>
      <c r="BI155" s="619"/>
      <c r="BJ155" s="737"/>
      <c r="BK155" s="579"/>
      <c r="BL155" s="579"/>
      <c r="BM155" s="579"/>
    </row>
    <row r="156" spans="1:65" s="158" customFormat="1" ht="27" customHeight="1">
      <c r="A156" s="212"/>
      <c r="B156" s="502">
        <v>5</v>
      </c>
      <c r="C156" s="503" t="s">
        <v>290</v>
      </c>
      <c r="D156" s="500"/>
      <c r="E156" s="500"/>
      <c r="F156" s="504" t="s">
        <v>296</v>
      </c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0"/>
      <c r="Y156" s="500"/>
      <c r="Z156" s="500"/>
      <c r="AA156" s="500"/>
      <c r="AB156" s="500"/>
      <c r="AC156" s="560"/>
      <c r="AD156" s="564">
        <v>40</v>
      </c>
      <c r="AE156" s="565"/>
      <c r="AF156" s="566"/>
      <c r="AG156" s="614"/>
      <c r="AH156" s="752" t="s">
        <v>297</v>
      </c>
      <c r="AI156" s="753"/>
      <c r="AJ156" s="616" t="s">
        <v>298</v>
      </c>
      <c r="AK156" s="617">
        <f t="shared" si="12"/>
        <v>1440</v>
      </c>
      <c r="AL156" s="618"/>
      <c r="AM156" s="619">
        <f t="shared" si="13"/>
        <v>432</v>
      </c>
      <c r="AN156" s="619"/>
      <c r="AO156" s="619">
        <v>216</v>
      </c>
      <c r="AP156" s="619"/>
      <c r="AQ156" s="619">
        <v>0</v>
      </c>
      <c r="AR156" s="619"/>
      <c r="AS156" s="619">
        <v>0</v>
      </c>
      <c r="AT156" s="619"/>
      <c r="AU156" s="619">
        <v>216</v>
      </c>
      <c r="AV156" s="619"/>
      <c r="AW156" s="694">
        <v>1008</v>
      </c>
      <c r="AX156" s="695"/>
      <c r="AY156" s="696" t="s">
        <v>299</v>
      </c>
      <c r="AZ156" s="619" t="s">
        <v>263</v>
      </c>
      <c r="BA156" s="619" t="s">
        <v>224</v>
      </c>
      <c r="BB156" s="619"/>
      <c r="BC156" s="619" t="s">
        <v>224</v>
      </c>
      <c r="BD156" s="619" t="s">
        <v>263</v>
      </c>
      <c r="BE156" s="619"/>
      <c r="BF156" s="619"/>
      <c r="BG156" s="619"/>
      <c r="BH156" s="619"/>
      <c r="BI156" s="619"/>
      <c r="BJ156" s="737"/>
      <c r="BK156" s="579"/>
      <c r="BL156" s="579"/>
      <c r="BM156" s="579"/>
    </row>
    <row r="157" spans="1:65" s="158" customFormat="1" ht="13.5">
      <c r="A157" s="212"/>
      <c r="B157" s="502">
        <v>6</v>
      </c>
      <c r="C157" s="503" t="s">
        <v>290</v>
      </c>
      <c r="D157" s="500"/>
      <c r="E157" s="500"/>
      <c r="F157" s="504" t="s">
        <v>300</v>
      </c>
      <c r="G157" s="500"/>
      <c r="H157" s="500"/>
      <c r="I157" s="500"/>
      <c r="J157" s="500"/>
      <c r="K157" s="500"/>
      <c r="L157" s="500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0"/>
      <c r="Y157" s="500"/>
      <c r="Z157" s="500"/>
      <c r="AA157" s="500"/>
      <c r="AB157" s="500"/>
      <c r="AC157" s="560"/>
      <c r="AD157" s="564">
        <v>6</v>
      </c>
      <c r="AE157" s="565"/>
      <c r="AF157" s="566"/>
      <c r="AG157" s="614"/>
      <c r="AH157" s="615">
        <v>10</v>
      </c>
      <c r="AI157" s="614"/>
      <c r="AJ157" s="616"/>
      <c r="AK157" s="617">
        <f t="shared" si="12"/>
        <v>216</v>
      </c>
      <c r="AL157" s="618"/>
      <c r="AM157" s="619">
        <f t="shared" si="13"/>
        <v>96</v>
      </c>
      <c r="AN157" s="619"/>
      <c r="AO157" s="619">
        <v>0</v>
      </c>
      <c r="AP157" s="619"/>
      <c r="AQ157" s="619">
        <v>0</v>
      </c>
      <c r="AR157" s="619"/>
      <c r="AS157" s="619">
        <v>96</v>
      </c>
      <c r="AT157" s="619"/>
      <c r="AU157" s="619">
        <v>0</v>
      </c>
      <c r="AV157" s="619"/>
      <c r="AW157" s="694">
        <v>120</v>
      </c>
      <c r="AX157" s="695"/>
      <c r="AY157" s="696" t="s">
        <v>287</v>
      </c>
      <c r="AZ157" s="619"/>
      <c r="BA157" s="619"/>
      <c r="BB157" s="619"/>
      <c r="BC157" s="619"/>
      <c r="BD157" s="619" t="s">
        <v>287</v>
      </c>
      <c r="BE157" s="619" t="s">
        <v>287</v>
      </c>
      <c r="BF157" s="619" t="s">
        <v>287</v>
      </c>
      <c r="BG157" s="619" t="s">
        <v>287</v>
      </c>
      <c r="BH157" s="619" t="s">
        <v>287</v>
      </c>
      <c r="BI157" s="619"/>
      <c r="BJ157" s="737"/>
      <c r="BK157" s="579"/>
      <c r="BL157" s="579"/>
      <c r="BM157" s="579"/>
    </row>
    <row r="158" spans="2:65" s="158" customFormat="1" ht="13.5">
      <c r="B158" s="505"/>
      <c r="C158" s="506"/>
      <c r="D158" s="507"/>
      <c r="E158" s="507"/>
      <c r="F158" s="508" t="s">
        <v>325</v>
      </c>
      <c r="G158" s="507"/>
      <c r="H158" s="507"/>
      <c r="I158" s="507"/>
      <c r="J158" s="507"/>
      <c r="K158" s="507"/>
      <c r="L158" s="507"/>
      <c r="M158" s="507"/>
      <c r="N158" s="507"/>
      <c r="O158" s="507"/>
      <c r="P158" s="507"/>
      <c r="Q158" s="507"/>
      <c r="R158" s="507"/>
      <c r="S158" s="507"/>
      <c r="T158" s="507"/>
      <c r="U158" s="507"/>
      <c r="V158" s="507"/>
      <c r="W158" s="507"/>
      <c r="X158" s="507"/>
      <c r="Y158" s="507"/>
      <c r="Z158" s="507"/>
      <c r="AA158" s="507"/>
      <c r="AB158" s="507"/>
      <c r="AC158" s="567"/>
      <c r="AD158" s="506"/>
      <c r="AE158" s="568"/>
      <c r="AF158" s="567"/>
      <c r="AG158" s="620"/>
      <c r="AH158" s="567"/>
      <c r="AI158" s="538"/>
      <c r="AJ158" s="621"/>
      <c r="AK158" s="622">
        <f t="shared" si="12"/>
        <v>2376</v>
      </c>
      <c r="AL158" s="623"/>
      <c r="AM158" s="624">
        <f t="shared" si="13"/>
        <v>592</v>
      </c>
      <c r="AN158" s="623"/>
      <c r="AO158" s="656">
        <v>248</v>
      </c>
      <c r="AP158" s="657"/>
      <c r="AQ158" s="656">
        <v>0</v>
      </c>
      <c r="AR158" s="657"/>
      <c r="AS158" s="656">
        <v>96</v>
      </c>
      <c r="AT158" s="657"/>
      <c r="AU158" s="656">
        <v>248</v>
      </c>
      <c r="AV158" s="657"/>
      <c r="AW158" s="656">
        <v>1784</v>
      </c>
      <c r="AX158" s="697"/>
      <c r="AY158" s="698" t="s">
        <v>302</v>
      </c>
      <c r="AZ158" s="699" t="s">
        <v>224</v>
      </c>
      <c r="BA158" s="699" t="s">
        <v>224</v>
      </c>
      <c r="BB158" s="699" t="s">
        <v>263</v>
      </c>
      <c r="BC158" s="699" t="s">
        <v>224</v>
      </c>
      <c r="BD158" s="699" t="s">
        <v>303</v>
      </c>
      <c r="BE158" s="699" t="s">
        <v>287</v>
      </c>
      <c r="BF158" s="699" t="s">
        <v>303</v>
      </c>
      <c r="BG158" s="699" t="s">
        <v>221</v>
      </c>
      <c r="BH158" s="699" t="s">
        <v>221</v>
      </c>
      <c r="BI158" s="699" t="s">
        <v>263</v>
      </c>
      <c r="BJ158" s="738" t="s">
        <v>263</v>
      </c>
      <c r="BK158" s="579"/>
      <c r="BL158" s="579"/>
      <c r="BM158" s="579"/>
    </row>
    <row r="159" spans="2:65" s="159" customFormat="1" ht="6.75" customHeight="1">
      <c r="B159" s="509"/>
      <c r="C159" s="510"/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35"/>
      <c r="R159" s="511"/>
      <c r="S159" s="511"/>
      <c r="T159" s="511"/>
      <c r="U159" s="511"/>
      <c r="V159" s="511"/>
      <c r="W159" s="511"/>
      <c r="X159" s="511"/>
      <c r="Y159" s="511"/>
      <c r="Z159" s="511"/>
      <c r="AA159" s="511"/>
      <c r="AB159" s="511"/>
      <c r="AC159" s="511"/>
      <c r="AD159" s="511"/>
      <c r="AE159" s="511"/>
      <c r="AF159" s="535"/>
      <c r="AG159" s="511"/>
      <c r="AH159" s="511"/>
      <c r="AI159" s="511"/>
      <c r="AJ159" s="511"/>
      <c r="AK159" s="511"/>
      <c r="AL159" s="511"/>
      <c r="AM159" s="511"/>
      <c r="AN159" s="511"/>
      <c r="AO159" s="511"/>
      <c r="AP159" s="511"/>
      <c r="AQ159" s="511"/>
      <c r="AR159" s="511"/>
      <c r="AS159" s="511"/>
      <c r="AT159" s="511"/>
      <c r="AU159" s="535"/>
      <c r="AV159" s="511"/>
      <c r="AW159" s="511"/>
      <c r="AX159" s="511"/>
      <c r="AY159" s="511"/>
      <c r="AZ159" s="511"/>
      <c r="BA159" s="511"/>
      <c r="BB159" s="511"/>
      <c r="BC159" s="511"/>
      <c r="BD159" s="511"/>
      <c r="BE159" s="511"/>
      <c r="BF159" s="511"/>
      <c r="BG159" s="511"/>
      <c r="BH159" s="511"/>
      <c r="BI159" s="511"/>
      <c r="BJ159" s="739"/>
      <c r="BK159" s="452"/>
      <c r="BL159" s="452"/>
      <c r="BM159" s="452"/>
    </row>
    <row r="160" spans="2:65" s="158" customFormat="1" ht="13.5">
      <c r="B160" s="512"/>
      <c r="C160" s="513" t="s">
        <v>108</v>
      </c>
      <c r="D160" s="514"/>
      <c r="E160" s="514"/>
      <c r="F160" s="514"/>
      <c r="G160" s="514"/>
      <c r="H160" s="514"/>
      <c r="I160" s="514"/>
      <c r="J160" s="514"/>
      <c r="K160" s="514"/>
      <c r="L160" s="514"/>
      <c r="M160" s="514"/>
      <c r="N160" s="514"/>
      <c r="O160" s="514"/>
      <c r="P160" s="514"/>
      <c r="Q160" s="514"/>
      <c r="R160" s="536" t="s">
        <v>109</v>
      </c>
      <c r="S160" s="537"/>
      <c r="T160" s="537"/>
      <c r="U160" s="537"/>
      <c r="V160" s="537"/>
      <c r="W160" s="537"/>
      <c r="X160" s="537"/>
      <c r="Y160" s="537"/>
      <c r="Z160" s="537"/>
      <c r="AA160" s="569"/>
      <c r="AB160" s="570"/>
      <c r="AC160" s="570"/>
      <c r="AD160" s="570"/>
      <c r="AE160" s="570"/>
      <c r="AF160" s="570"/>
      <c r="AG160" s="570"/>
      <c r="AH160" s="570"/>
      <c r="AI160" s="570"/>
      <c r="AJ160" s="625"/>
      <c r="AK160" s="626">
        <v>8640</v>
      </c>
      <c r="AL160" s="627"/>
      <c r="AM160" s="628">
        <v>3088</v>
      </c>
      <c r="AN160" s="629"/>
      <c r="AO160" s="628">
        <v>1320</v>
      </c>
      <c r="AP160" s="629"/>
      <c r="AQ160" s="628">
        <v>108</v>
      </c>
      <c r="AR160" s="629"/>
      <c r="AS160" s="628">
        <v>472</v>
      </c>
      <c r="AT160" s="629"/>
      <c r="AU160" s="628">
        <v>1188</v>
      </c>
      <c r="AV160" s="629"/>
      <c r="AW160" s="628">
        <v>5552</v>
      </c>
      <c r="AX160" s="700"/>
      <c r="AY160" s="701" t="s">
        <v>276</v>
      </c>
      <c r="AZ160" s="702" t="s">
        <v>304</v>
      </c>
      <c r="BA160" s="702" t="s">
        <v>280</v>
      </c>
      <c r="BB160" s="702" t="s">
        <v>277</v>
      </c>
      <c r="BC160" s="702" t="s">
        <v>280</v>
      </c>
      <c r="BD160" s="702" t="s">
        <v>305</v>
      </c>
      <c r="BE160" s="702" t="s">
        <v>305</v>
      </c>
      <c r="BF160" s="702" t="s">
        <v>306</v>
      </c>
      <c r="BG160" s="702" t="s">
        <v>306</v>
      </c>
      <c r="BH160" s="702" t="s">
        <v>307</v>
      </c>
      <c r="BI160" s="740" t="s">
        <v>263</v>
      </c>
      <c r="BJ160" s="741" t="s">
        <v>263</v>
      </c>
      <c r="BK160" s="579"/>
      <c r="BL160" s="579"/>
      <c r="BM160" s="579"/>
    </row>
    <row r="161" spans="2:62" ht="12.75">
      <c r="B161" s="515"/>
      <c r="C161" s="516" t="s">
        <v>326</v>
      </c>
      <c r="D161" s="51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38" t="s">
        <v>110</v>
      </c>
      <c r="S161" s="456"/>
      <c r="T161" s="456"/>
      <c r="U161" s="456"/>
      <c r="V161" s="456"/>
      <c r="W161" s="456"/>
      <c r="X161" s="456"/>
      <c r="Y161" s="456"/>
      <c r="Z161" s="456"/>
      <c r="AA161" s="452"/>
      <c r="AB161" s="456"/>
      <c r="AC161" s="456"/>
      <c r="AD161" s="456"/>
      <c r="AE161" s="456"/>
      <c r="AF161" s="456"/>
      <c r="AG161" s="456"/>
      <c r="AH161" s="456"/>
      <c r="AI161" s="456"/>
      <c r="AJ161" s="456"/>
      <c r="AK161" s="630">
        <v>8640</v>
      </c>
      <c r="AL161" s="631"/>
      <c r="AM161" s="628">
        <v>3088</v>
      </c>
      <c r="AN161" s="629"/>
      <c r="AO161" s="628">
        <v>1320</v>
      </c>
      <c r="AP161" s="629"/>
      <c r="AQ161" s="628">
        <v>108</v>
      </c>
      <c r="AR161" s="629"/>
      <c r="AS161" s="628">
        <v>472</v>
      </c>
      <c r="AT161" s="629"/>
      <c r="AU161" s="628">
        <v>1188</v>
      </c>
      <c r="AV161" s="629"/>
      <c r="AW161" s="628">
        <v>5552</v>
      </c>
      <c r="AX161" s="700"/>
      <c r="AY161" s="704" t="s">
        <v>276</v>
      </c>
      <c r="AZ161" s="705" t="s">
        <v>304</v>
      </c>
      <c r="BA161" s="705" t="s">
        <v>280</v>
      </c>
      <c r="BB161" s="705" t="s">
        <v>277</v>
      </c>
      <c r="BC161" s="705" t="s">
        <v>280</v>
      </c>
      <c r="BD161" s="705" t="s">
        <v>305</v>
      </c>
      <c r="BE161" s="705" t="s">
        <v>305</v>
      </c>
      <c r="BF161" s="705" t="s">
        <v>306</v>
      </c>
      <c r="BG161" s="705" t="s">
        <v>306</v>
      </c>
      <c r="BH161" s="705" t="s">
        <v>307</v>
      </c>
      <c r="BI161" s="705" t="s">
        <v>263</v>
      </c>
      <c r="BJ161" s="742" t="s">
        <v>263</v>
      </c>
    </row>
    <row r="162" spans="2:62" ht="12.75">
      <c r="B162" s="515"/>
      <c r="C162" s="516"/>
      <c r="D162" s="517"/>
      <c r="E162" s="517"/>
      <c r="F162" s="517"/>
      <c r="G162" s="517"/>
      <c r="H162" s="517"/>
      <c r="I162" s="517"/>
      <c r="J162" s="517"/>
      <c r="K162" s="517"/>
      <c r="L162" s="517"/>
      <c r="M162" s="517"/>
      <c r="N162" s="517"/>
      <c r="O162" s="517"/>
      <c r="P162" s="517"/>
      <c r="Q162" s="517"/>
      <c r="R162" s="539" t="s">
        <v>212</v>
      </c>
      <c r="S162" s="539"/>
      <c r="T162" s="539"/>
      <c r="U162" s="539"/>
      <c r="V162" s="539"/>
      <c r="W162" s="539"/>
      <c r="X162" s="539"/>
      <c r="Y162" s="539"/>
      <c r="Z162" s="539"/>
      <c r="AA162" s="539"/>
      <c r="AB162" s="539"/>
      <c r="AC162" s="539"/>
      <c r="AD162" s="456"/>
      <c r="AE162" s="456"/>
      <c r="AF162" s="456"/>
      <c r="AG162" s="456"/>
      <c r="AH162" s="456"/>
      <c r="AI162" s="456"/>
      <c r="AJ162" s="456"/>
      <c r="AK162" s="630"/>
      <c r="AL162" s="631"/>
      <c r="AM162" s="634"/>
      <c r="AN162" s="633"/>
      <c r="AO162" s="634"/>
      <c r="AP162" s="633"/>
      <c r="AQ162" s="634"/>
      <c r="AR162" s="633"/>
      <c r="AS162" s="634"/>
      <c r="AT162" s="633"/>
      <c r="AU162" s="634"/>
      <c r="AV162" s="633"/>
      <c r="AW162" s="634"/>
      <c r="AX162" s="634"/>
      <c r="AY162" s="704" t="s">
        <v>280</v>
      </c>
      <c r="AZ162" s="705" t="s">
        <v>280</v>
      </c>
      <c r="BA162" s="705" t="s">
        <v>309</v>
      </c>
      <c r="BB162" s="705" t="s">
        <v>280</v>
      </c>
      <c r="BC162" s="705" t="s">
        <v>309</v>
      </c>
      <c r="BD162" s="705" t="s">
        <v>309</v>
      </c>
      <c r="BE162" s="705" t="s">
        <v>310</v>
      </c>
      <c r="BF162" s="705" t="s">
        <v>309</v>
      </c>
      <c r="BG162" s="705" t="s">
        <v>281</v>
      </c>
      <c r="BH162" s="705" t="s">
        <v>310</v>
      </c>
      <c r="BI162" s="705" t="s">
        <v>263</v>
      </c>
      <c r="BJ162" s="742" t="s">
        <v>263</v>
      </c>
    </row>
    <row r="163" spans="2:62" ht="13.5">
      <c r="B163" s="515"/>
      <c r="C163" s="516"/>
      <c r="D163" s="51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38" t="s">
        <v>213</v>
      </c>
      <c r="S163" s="456"/>
      <c r="T163" s="456"/>
      <c r="U163" s="456"/>
      <c r="V163" s="456"/>
      <c r="W163" s="456"/>
      <c r="X163" s="456"/>
      <c r="Y163" s="456"/>
      <c r="Z163" s="456"/>
      <c r="AA163" s="452"/>
      <c r="AB163" s="456"/>
      <c r="AC163" s="456"/>
      <c r="AD163" s="456"/>
      <c r="AE163" s="456"/>
      <c r="AF163" s="456"/>
      <c r="AG163" s="456"/>
      <c r="AH163" s="456"/>
      <c r="AI163" s="456"/>
      <c r="AJ163" s="456"/>
      <c r="AK163" s="635"/>
      <c r="AL163" s="636"/>
      <c r="AM163" s="637"/>
      <c r="AN163" s="638"/>
      <c r="AO163" s="637"/>
      <c r="AP163" s="638"/>
      <c r="AQ163" s="637"/>
      <c r="AR163" s="638"/>
      <c r="AS163" s="637"/>
      <c r="AT163" s="638"/>
      <c r="AU163" s="637"/>
      <c r="AV163" s="638"/>
      <c r="AW163" s="637"/>
      <c r="AX163" s="637"/>
      <c r="AY163" s="706" t="s">
        <v>287</v>
      </c>
      <c r="AZ163" s="707" t="s">
        <v>286</v>
      </c>
      <c r="BA163" s="707" t="s">
        <v>311</v>
      </c>
      <c r="BB163" s="707" t="s">
        <v>286</v>
      </c>
      <c r="BC163" s="707" t="s">
        <v>311</v>
      </c>
      <c r="BD163" s="707" t="s">
        <v>285</v>
      </c>
      <c r="BE163" s="707" t="s">
        <v>287</v>
      </c>
      <c r="BF163" s="707" t="s">
        <v>312</v>
      </c>
      <c r="BG163" s="707" t="s">
        <v>287</v>
      </c>
      <c r="BH163" s="707" t="s">
        <v>313</v>
      </c>
      <c r="BI163" s="707" t="s">
        <v>263</v>
      </c>
      <c r="BJ163" s="743" t="s">
        <v>263</v>
      </c>
    </row>
    <row r="164" spans="2:62" ht="12.75">
      <c r="B164" s="515"/>
      <c r="C164" s="518"/>
      <c r="D164" s="517"/>
      <c r="E164" s="517"/>
      <c r="F164" s="517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38" t="s">
        <v>111</v>
      </c>
      <c r="S164" s="456"/>
      <c r="T164" s="456"/>
      <c r="U164" s="456"/>
      <c r="V164" s="456"/>
      <c r="W164" s="456"/>
      <c r="X164" s="456"/>
      <c r="Y164" s="456"/>
      <c r="Z164" s="456"/>
      <c r="AB164" s="571"/>
      <c r="AC164" s="571"/>
      <c r="AD164" s="571"/>
      <c r="AE164" s="571"/>
      <c r="AF164" s="571"/>
      <c r="AG164" s="571"/>
      <c r="AH164" s="571"/>
      <c r="AI164" s="571"/>
      <c r="AJ164" s="571"/>
      <c r="AK164" s="639">
        <f>SUM(AY164:BJ164)</f>
        <v>2</v>
      </c>
      <c r="AL164" s="640"/>
      <c r="AM164" s="641"/>
      <c r="AN164" s="538"/>
      <c r="AO164" s="538"/>
      <c r="AP164" s="538"/>
      <c r="AQ164" s="538"/>
      <c r="AR164" s="538"/>
      <c r="AS164" s="538"/>
      <c r="AT164" s="538"/>
      <c r="AU164" s="538"/>
      <c r="AV164" s="538"/>
      <c r="AW164" s="538"/>
      <c r="AX164" s="538"/>
      <c r="AY164" s="708">
        <v>0</v>
      </c>
      <c r="AZ164" s="709">
        <v>1</v>
      </c>
      <c r="BA164" s="709">
        <v>0</v>
      </c>
      <c r="BB164" s="709">
        <v>0</v>
      </c>
      <c r="BC164" s="709">
        <v>0</v>
      </c>
      <c r="BD164" s="709">
        <v>1</v>
      </c>
      <c r="BE164" s="709">
        <v>0</v>
      </c>
      <c r="BF164" s="709">
        <v>0</v>
      </c>
      <c r="BG164" s="709">
        <v>0</v>
      </c>
      <c r="BH164" s="709">
        <v>0</v>
      </c>
      <c r="BI164" s="709">
        <v>0</v>
      </c>
      <c r="BJ164" s="744">
        <v>0</v>
      </c>
    </row>
    <row r="165" spans="1:62" ht="12.75">
      <c r="A165" s="230">
        <f>AW165</f>
        <v>240</v>
      </c>
      <c r="B165" s="515"/>
      <c r="C165" s="456"/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540" t="s">
        <v>113</v>
      </c>
      <c r="S165" s="456"/>
      <c r="T165" s="456"/>
      <c r="U165" s="456"/>
      <c r="V165" s="538"/>
      <c r="W165" s="456"/>
      <c r="X165" s="456"/>
      <c r="Y165" s="456"/>
      <c r="Z165" s="456"/>
      <c r="AB165" s="572"/>
      <c r="AC165" s="572"/>
      <c r="AD165" s="572"/>
      <c r="AE165" s="572"/>
      <c r="AF165" s="572"/>
      <c r="AG165" s="572"/>
      <c r="AH165" s="572"/>
      <c r="AI165" s="572"/>
      <c r="AJ165" s="572"/>
      <c r="AK165" s="642">
        <v>29</v>
      </c>
      <c r="AL165" s="643"/>
      <c r="AM165" s="644" t="s">
        <v>214</v>
      </c>
      <c r="AN165" s="538"/>
      <c r="AO165" s="538"/>
      <c r="AP165" s="538"/>
      <c r="AQ165" s="538"/>
      <c r="AR165" s="538"/>
      <c r="AS165" s="538"/>
      <c r="AT165" s="538"/>
      <c r="AU165" s="538"/>
      <c r="AV165" s="658"/>
      <c r="AW165" s="710">
        <v>240</v>
      </c>
      <c r="AX165" s="711"/>
      <c r="AY165" s="476">
        <v>3</v>
      </c>
      <c r="AZ165" s="477">
        <v>3</v>
      </c>
      <c r="BA165" s="477">
        <v>3</v>
      </c>
      <c r="BB165" s="477">
        <v>3</v>
      </c>
      <c r="BC165" s="477">
        <v>3</v>
      </c>
      <c r="BD165" s="477">
        <v>3</v>
      </c>
      <c r="BE165" s="477">
        <v>3</v>
      </c>
      <c r="BF165" s="477">
        <v>3</v>
      </c>
      <c r="BG165" s="477">
        <v>2</v>
      </c>
      <c r="BH165" s="477">
        <v>3</v>
      </c>
      <c r="BI165" s="477">
        <v>0</v>
      </c>
      <c r="BJ165" s="731">
        <v>0</v>
      </c>
    </row>
    <row r="166" spans="2:62" ht="23.25" customHeight="1">
      <c r="B166" s="519"/>
      <c r="C166" s="520"/>
      <c r="D166" s="520"/>
      <c r="E166" s="520"/>
      <c r="F166" s="520"/>
      <c r="G166" s="520"/>
      <c r="H166" s="520"/>
      <c r="I166" s="520"/>
      <c r="J166" s="520"/>
      <c r="K166" s="520"/>
      <c r="L166" s="520"/>
      <c r="M166" s="520"/>
      <c r="N166" s="520"/>
      <c r="O166" s="520"/>
      <c r="P166" s="520"/>
      <c r="Q166" s="520"/>
      <c r="R166" s="541" t="s">
        <v>114</v>
      </c>
      <c r="S166" s="520"/>
      <c r="T166" s="520"/>
      <c r="U166" s="520"/>
      <c r="V166" s="542"/>
      <c r="W166" s="520"/>
      <c r="X166" s="520"/>
      <c r="Y166" s="520"/>
      <c r="Z166" s="520"/>
      <c r="AA166" s="485"/>
      <c r="AB166" s="573"/>
      <c r="AC166" s="573"/>
      <c r="AD166" s="573"/>
      <c r="AE166" s="573"/>
      <c r="AF166" s="573"/>
      <c r="AG166" s="573"/>
      <c r="AH166" s="573"/>
      <c r="AI166" s="573"/>
      <c r="AJ166" s="573"/>
      <c r="AK166" s="754" t="s">
        <v>314</v>
      </c>
      <c r="AL166" s="755"/>
      <c r="AM166" s="647"/>
      <c r="AN166" s="542"/>
      <c r="AO166" s="485"/>
      <c r="AP166" s="485"/>
      <c r="AQ166" s="485"/>
      <c r="AR166" s="485"/>
      <c r="AS166" s="485"/>
      <c r="AT166" s="485"/>
      <c r="AU166" s="485"/>
      <c r="AV166" s="485"/>
      <c r="AW166" s="485"/>
      <c r="AX166" s="485"/>
      <c r="AY166" s="712">
        <v>2</v>
      </c>
      <c r="AZ166" s="481">
        <v>3</v>
      </c>
      <c r="BA166" s="481">
        <v>2</v>
      </c>
      <c r="BB166" s="481">
        <v>4</v>
      </c>
      <c r="BC166" s="481">
        <v>3</v>
      </c>
      <c r="BD166" s="481">
        <v>3</v>
      </c>
      <c r="BE166" s="481">
        <v>3</v>
      </c>
      <c r="BF166" s="481">
        <v>3</v>
      </c>
      <c r="BG166" s="481">
        <v>5</v>
      </c>
      <c r="BH166" s="481">
        <v>3</v>
      </c>
      <c r="BI166" s="481">
        <v>0</v>
      </c>
      <c r="BJ166" s="745">
        <v>0</v>
      </c>
    </row>
    <row r="167" spans="55:62" ht="12.75">
      <c r="BC167" s="579"/>
      <c r="BD167" s="579"/>
      <c r="BE167" s="579"/>
      <c r="BF167" s="579"/>
      <c r="BG167" s="579"/>
      <c r="BH167" s="579"/>
      <c r="BI167" s="579"/>
      <c r="BJ167" s="579"/>
    </row>
    <row r="168" spans="55:62" ht="12.75">
      <c r="BC168" s="579"/>
      <c r="BD168" s="579"/>
      <c r="BE168" s="579"/>
      <c r="BF168" s="579"/>
      <c r="BG168" s="579"/>
      <c r="BH168" s="579"/>
      <c r="BI168" s="579"/>
      <c r="BJ168" s="579"/>
    </row>
    <row r="169" spans="55:62" ht="12.75">
      <c r="BC169" s="579"/>
      <c r="BD169" s="579"/>
      <c r="BE169" s="579"/>
      <c r="BF169" s="579"/>
      <c r="BG169" s="579"/>
      <c r="BH169" s="579"/>
      <c r="BI169" s="579"/>
      <c r="BJ169" s="579"/>
    </row>
    <row r="170" spans="55:62" ht="12.75">
      <c r="BC170" s="579"/>
      <c r="BD170" s="579"/>
      <c r="BE170" s="579"/>
      <c r="BF170" s="579"/>
      <c r="BG170" s="579"/>
      <c r="BH170" s="579"/>
      <c r="BI170" s="579"/>
      <c r="BJ170" s="579"/>
    </row>
    <row r="171" spans="55:62" ht="12.75">
      <c r="BC171" s="579"/>
      <c r="BD171" s="579"/>
      <c r="BE171" s="579"/>
      <c r="BF171" s="579"/>
      <c r="BG171" s="579"/>
      <c r="BH171" s="579"/>
      <c r="BI171" s="579"/>
      <c r="BJ171" s="579"/>
    </row>
    <row r="172" spans="55:62" ht="12.75">
      <c r="BC172" s="579"/>
      <c r="BD172" s="579"/>
      <c r="BE172" s="579"/>
      <c r="BF172" s="579"/>
      <c r="BG172" s="579"/>
      <c r="BH172" s="579"/>
      <c r="BI172" s="579"/>
      <c r="BJ172" s="579"/>
    </row>
    <row r="173" spans="55:62" ht="12.75">
      <c r="BC173" s="579"/>
      <c r="BD173" s="579"/>
      <c r="BE173" s="579"/>
      <c r="BF173" s="579"/>
      <c r="BG173" s="579"/>
      <c r="BH173" s="579"/>
      <c r="BI173" s="579"/>
      <c r="BJ173" s="579"/>
    </row>
    <row r="174" spans="55:62" ht="12.75">
      <c r="BC174" s="579"/>
      <c r="BD174" s="579"/>
      <c r="BE174" s="579"/>
      <c r="BF174" s="579"/>
      <c r="BG174" s="579"/>
      <c r="BH174" s="579"/>
      <c r="BI174" s="579"/>
      <c r="BJ174" s="579"/>
    </row>
    <row r="175" spans="55:62" ht="12.75">
      <c r="BC175" s="579"/>
      <c r="BD175" s="579"/>
      <c r="BE175" s="579"/>
      <c r="BF175" s="579"/>
      <c r="BG175" s="579"/>
      <c r="BH175" s="579"/>
      <c r="BI175" s="579"/>
      <c r="BJ175" s="579"/>
    </row>
    <row r="176" spans="55:62" ht="12.75">
      <c r="BC176" s="579"/>
      <c r="BD176" s="579"/>
      <c r="BE176" s="579"/>
      <c r="BF176" s="579"/>
      <c r="BG176" s="579"/>
      <c r="BH176" s="579"/>
      <c r="BI176" s="579"/>
      <c r="BJ176" s="579"/>
    </row>
    <row r="177" spans="55:62" ht="12.75">
      <c r="BC177" s="579"/>
      <c r="BD177" s="579"/>
      <c r="BE177" s="579"/>
      <c r="BF177" s="579"/>
      <c r="BG177" s="579"/>
      <c r="BH177" s="579"/>
      <c r="BI177" s="579"/>
      <c r="BJ177" s="579"/>
    </row>
    <row r="178" spans="55:62" ht="12.75">
      <c r="BC178" s="579"/>
      <c r="BD178" s="579"/>
      <c r="BE178" s="579"/>
      <c r="BF178" s="579"/>
      <c r="BG178" s="579"/>
      <c r="BH178" s="579"/>
      <c r="BI178" s="579"/>
      <c r="BJ178" s="579"/>
    </row>
    <row r="179" spans="55:62" ht="12.75">
      <c r="BC179" s="579"/>
      <c r="BD179" s="579"/>
      <c r="BE179" s="579"/>
      <c r="BF179" s="579"/>
      <c r="BG179" s="579"/>
      <c r="BH179" s="579"/>
      <c r="BI179" s="579"/>
      <c r="BJ179" s="579"/>
    </row>
    <row r="180" spans="55:62" ht="12.75">
      <c r="BC180" s="579"/>
      <c r="BD180" s="579"/>
      <c r="BE180" s="579"/>
      <c r="BF180" s="579"/>
      <c r="BG180" s="579"/>
      <c r="BH180" s="579"/>
      <c r="BI180" s="579"/>
      <c r="BJ180" s="579"/>
    </row>
    <row r="181" spans="55:62" ht="12.75">
      <c r="BC181" s="579"/>
      <c r="BD181" s="579"/>
      <c r="BE181" s="579"/>
      <c r="BF181" s="579"/>
      <c r="BG181" s="579"/>
      <c r="BH181" s="579"/>
      <c r="BI181" s="579"/>
      <c r="BJ181" s="579"/>
    </row>
    <row r="182" spans="55:62" ht="12.75">
      <c r="BC182" s="579"/>
      <c r="BD182" s="579"/>
      <c r="BE182" s="579"/>
      <c r="BF182" s="579"/>
      <c r="BG182" s="579"/>
      <c r="BH182" s="579"/>
      <c r="BI182" s="579"/>
      <c r="BJ182" s="579"/>
    </row>
    <row r="183" spans="55:62" ht="12.75">
      <c r="BC183" s="579"/>
      <c r="BD183" s="579"/>
      <c r="BE183" s="579"/>
      <c r="BF183" s="579"/>
      <c r="BG183" s="579"/>
      <c r="BH183" s="579"/>
      <c r="BI183" s="579"/>
      <c r="BJ183" s="579"/>
    </row>
    <row r="184" spans="55:62" ht="12.75">
      <c r="BC184" s="579"/>
      <c r="BD184" s="579"/>
      <c r="BE184" s="579"/>
      <c r="BF184" s="579"/>
      <c r="BG184" s="579"/>
      <c r="BH184" s="579"/>
      <c r="BI184" s="579"/>
      <c r="BJ184" s="579"/>
    </row>
    <row r="185" spans="55:62" ht="12.75">
      <c r="BC185" s="579"/>
      <c r="BD185" s="579"/>
      <c r="BE185" s="579"/>
      <c r="BF185" s="579"/>
      <c r="BG185" s="579"/>
      <c r="BH185" s="579"/>
      <c r="BI185" s="579"/>
      <c r="BJ185" s="579"/>
    </row>
  </sheetData>
  <sheetProtection/>
  <mergeCells count="1181">
    <mergeCell ref="B1:L1"/>
    <mergeCell ref="AM1:BI1"/>
    <mergeCell ref="B2:L2"/>
    <mergeCell ref="B3:M3"/>
    <mergeCell ref="N3:AH3"/>
    <mergeCell ref="B4:L4"/>
    <mergeCell ref="N4:AH4"/>
    <mergeCell ref="B5:L5"/>
    <mergeCell ref="N5:AH5"/>
    <mergeCell ref="AN5:BJ5"/>
    <mergeCell ref="AN6:BJ6"/>
    <mergeCell ref="D7:F7"/>
    <mergeCell ref="H7:L7"/>
    <mergeCell ref="AN7:BJ7"/>
    <mergeCell ref="H8:L8"/>
    <mergeCell ref="N8:AH8"/>
    <mergeCell ref="AI8:BJ8"/>
    <mergeCell ref="E9:F9"/>
    <mergeCell ref="H9:L9"/>
    <mergeCell ref="AI9:BJ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F27:AJ27"/>
    <mergeCell ref="AK27:AX27"/>
    <mergeCell ref="AY27:BJ27"/>
    <mergeCell ref="AF28:AJ28"/>
    <mergeCell ref="AM28:AR28"/>
    <mergeCell ref="AS28:AV28"/>
    <mergeCell ref="C30:AC30"/>
    <mergeCell ref="AY30:BJ30"/>
    <mergeCell ref="C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C36"/>
    <mergeCell ref="AD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R42:AC42"/>
    <mergeCell ref="AK44:AL44"/>
    <mergeCell ref="AK45:AL45"/>
    <mergeCell ref="AW45:AX45"/>
    <mergeCell ref="AK46:AL46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AK98:AL98"/>
    <mergeCell ref="AM98:AN98"/>
    <mergeCell ref="AQ98:AR98"/>
    <mergeCell ref="AS98:AT98"/>
    <mergeCell ref="AU98:AV98"/>
    <mergeCell ref="AW98:AX98"/>
    <mergeCell ref="C100:Q100"/>
    <mergeCell ref="AK100:AL100"/>
    <mergeCell ref="AM100:AN100"/>
    <mergeCell ref="AO100:AP100"/>
    <mergeCell ref="AQ100:AR100"/>
    <mergeCell ref="AS100:AT100"/>
    <mergeCell ref="AU100:AV100"/>
    <mergeCell ref="AW100:AX100"/>
    <mergeCell ref="AK101:AL101"/>
    <mergeCell ref="AM101:AN101"/>
    <mergeCell ref="AO101:AP101"/>
    <mergeCell ref="AQ101:AR101"/>
    <mergeCell ref="AS101:AT101"/>
    <mergeCell ref="AU101:AV101"/>
    <mergeCell ref="AW101:AX101"/>
    <mergeCell ref="R102:AC102"/>
    <mergeCell ref="AK104:AL104"/>
    <mergeCell ref="AK105:AL105"/>
    <mergeCell ref="AW105:AX105"/>
    <mergeCell ref="AK106:AL106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AK118:AL118"/>
    <mergeCell ref="AM118:AN118"/>
    <mergeCell ref="AO118:AP118"/>
    <mergeCell ref="AQ118:AR118"/>
    <mergeCell ref="AS118:AT118"/>
    <mergeCell ref="AU118:AV118"/>
    <mergeCell ref="AW118:AX118"/>
    <mergeCell ref="C120:Q120"/>
    <mergeCell ref="AK120:AL120"/>
    <mergeCell ref="AM120:AN120"/>
    <mergeCell ref="AO120:AP120"/>
    <mergeCell ref="AQ120:AR120"/>
    <mergeCell ref="AS120:AT120"/>
    <mergeCell ref="AU120:AV120"/>
    <mergeCell ref="AW120:AX120"/>
    <mergeCell ref="AK121:AL121"/>
    <mergeCell ref="AM121:AN121"/>
    <mergeCell ref="AO121:AP121"/>
    <mergeCell ref="AQ121:AR121"/>
    <mergeCell ref="AS121:AT121"/>
    <mergeCell ref="AU121:AV121"/>
    <mergeCell ref="AW121:AX121"/>
    <mergeCell ref="R122:AC122"/>
    <mergeCell ref="AK124:AL124"/>
    <mergeCell ref="AK125:AL125"/>
    <mergeCell ref="AW125:AX125"/>
    <mergeCell ref="AK126:AL126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8:AT128"/>
    <mergeCell ref="AU128:AV128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O129:AP129"/>
    <mergeCell ref="AQ129:AR129"/>
    <mergeCell ref="AS129:AT129"/>
    <mergeCell ref="AU129:AV129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S130:AT130"/>
    <mergeCell ref="AU130:AV130"/>
    <mergeCell ref="AW130:AX130"/>
    <mergeCell ref="C131:E131"/>
    <mergeCell ref="F131:AC131"/>
    <mergeCell ref="AD131:AE131"/>
    <mergeCell ref="AF131:AG131"/>
    <mergeCell ref="AH131:AI131"/>
    <mergeCell ref="AK131:AL131"/>
    <mergeCell ref="AM131:AN131"/>
    <mergeCell ref="AO131:AP131"/>
    <mergeCell ref="AQ131:AR131"/>
    <mergeCell ref="AS131:AT131"/>
    <mergeCell ref="AU131:AV131"/>
    <mergeCell ref="AW131:AX131"/>
    <mergeCell ref="C132:E132"/>
    <mergeCell ref="F132:AC132"/>
    <mergeCell ref="AD132:AE132"/>
    <mergeCell ref="AF132:AG132"/>
    <mergeCell ref="AH132:AI132"/>
    <mergeCell ref="AK132:AL132"/>
    <mergeCell ref="AM132:AN132"/>
    <mergeCell ref="AO132:AP132"/>
    <mergeCell ref="AQ132:AR132"/>
    <mergeCell ref="AS132:AT132"/>
    <mergeCell ref="AU132:AV132"/>
    <mergeCell ref="AW132:AX132"/>
    <mergeCell ref="C133:E133"/>
    <mergeCell ref="F133:AC133"/>
    <mergeCell ref="AD133:AE133"/>
    <mergeCell ref="AF133:AG133"/>
    <mergeCell ref="AH133:AI133"/>
    <mergeCell ref="AK133:AL133"/>
    <mergeCell ref="AM133:AN133"/>
    <mergeCell ref="AO133:AP133"/>
    <mergeCell ref="AQ133:AR133"/>
    <mergeCell ref="AS133:AT133"/>
    <mergeCell ref="AU133:AV133"/>
    <mergeCell ref="AW133:AX133"/>
    <mergeCell ref="C134:E134"/>
    <mergeCell ref="F134:AC134"/>
    <mergeCell ref="AD134:AE134"/>
    <mergeCell ref="AF134:AG134"/>
    <mergeCell ref="AH134:AI134"/>
    <mergeCell ref="AK134:AL134"/>
    <mergeCell ref="AM134:AN134"/>
    <mergeCell ref="AO134:AP134"/>
    <mergeCell ref="AQ134:AR134"/>
    <mergeCell ref="AS134:AT134"/>
    <mergeCell ref="AU134:AV134"/>
    <mergeCell ref="AW134:AX134"/>
    <mergeCell ref="C135:E135"/>
    <mergeCell ref="F135:AC135"/>
    <mergeCell ref="AD135:AE135"/>
    <mergeCell ref="AF135:AG135"/>
    <mergeCell ref="AH135:AI135"/>
    <mergeCell ref="AK135:AL135"/>
    <mergeCell ref="AM135:AN135"/>
    <mergeCell ref="AO135:AP135"/>
    <mergeCell ref="AQ135:AR135"/>
    <mergeCell ref="AS135:AT135"/>
    <mergeCell ref="AU135:AV135"/>
    <mergeCell ref="AW135:AX135"/>
    <mergeCell ref="C136:E136"/>
    <mergeCell ref="F136:AC136"/>
    <mergeCell ref="AD136:AE136"/>
    <mergeCell ref="AF136:AG136"/>
    <mergeCell ref="AH136:AI136"/>
    <mergeCell ref="AK136:AL136"/>
    <mergeCell ref="AM136:AN136"/>
    <mergeCell ref="AO136:AP136"/>
    <mergeCell ref="AQ136:AR136"/>
    <mergeCell ref="AS136:AT136"/>
    <mergeCell ref="AU136:AV136"/>
    <mergeCell ref="AW136:AX136"/>
    <mergeCell ref="C137:E137"/>
    <mergeCell ref="F137:AC137"/>
    <mergeCell ref="AD137:AE137"/>
    <mergeCell ref="AF137:AG137"/>
    <mergeCell ref="AH137:AI137"/>
    <mergeCell ref="AK137:AL137"/>
    <mergeCell ref="AM137:AN137"/>
    <mergeCell ref="AO137:AP137"/>
    <mergeCell ref="AQ137:AR137"/>
    <mergeCell ref="AS137:AT137"/>
    <mergeCell ref="AU137:AV137"/>
    <mergeCell ref="AW137:AX137"/>
    <mergeCell ref="AK138:AL138"/>
    <mergeCell ref="AM138:AN138"/>
    <mergeCell ref="AO138:AP138"/>
    <mergeCell ref="AQ138:AR138"/>
    <mergeCell ref="AS138:AT138"/>
    <mergeCell ref="AU138:AV138"/>
    <mergeCell ref="AW138:AX138"/>
    <mergeCell ref="C140:Q140"/>
    <mergeCell ref="AK140:AL140"/>
    <mergeCell ref="AM140:AN140"/>
    <mergeCell ref="AO140:AP140"/>
    <mergeCell ref="AQ140:AR140"/>
    <mergeCell ref="AS140:AT140"/>
    <mergeCell ref="AU140:AV140"/>
    <mergeCell ref="AW140:AX140"/>
    <mergeCell ref="AK141:AL141"/>
    <mergeCell ref="AM141:AN141"/>
    <mergeCell ref="AO141:AP141"/>
    <mergeCell ref="AQ141:AR141"/>
    <mergeCell ref="AS141:AT141"/>
    <mergeCell ref="AU141:AV141"/>
    <mergeCell ref="AW141:AX141"/>
    <mergeCell ref="R142:AC142"/>
    <mergeCell ref="AK144:AL144"/>
    <mergeCell ref="AK145:AL145"/>
    <mergeCell ref="AW145:AX145"/>
    <mergeCell ref="AK146:AL146"/>
    <mergeCell ref="C148:E148"/>
    <mergeCell ref="F148:AC148"/>
    <mergeCell ref="AD148:AE148"/>
    <mergeCell ref="AF148:AG148"/>
    <mergeCell ref="AH148:AI148"/>
    <mergeCell ref="AK148:AL148"/>
    <mergeCell ref="AM148:AN148"/>
    <mergeCell ref="AO148:AP148"/>
    <mergeCell ref="AQ148:AR148"/>
    <mergeCell ref="AS148:AT148"/>
    <mergeCell ref="AU148:AV148"/>
    <mergeCell ref="AW148:AX148"/>
    <mergeCell ref="C149:E149"/>
    <mergeCell ref="F149:AC149"/>
    <mergeCell ref="AD149:AE149"/>
    <mergeCell ref="AF149:AG149"/>
    <mergeCell ref="AH149:AI149"/>
    <mergeCell ref="AK149:AL149"/>
    <mergeCell ref="AM149:AN149"/>
    <mergeCell ref="AO149:AP149"/>
    <mergeCell ref="AQ149:AR149"/>
    <mergeCell ref="AS149:AT149"/>
    <mergeCell ref="AU149:AV149"/>
    <mergeCell ref="AW149:AX149"/>
    <mergeCell ref="C150:E150"/>
    <mergeCell ref="F150:AC150"/>
    <mergeCell ref="AD150:AE150"/>
    <mergeCell ref="AF150:AG150"/>
    <mergeCell ref="AH150:AI150"/>
    <mergeCell ref="AK150:AL150"/>
    <mergeCell ref="AM150:AN150"/>
    <mergeCell ref="AO150:AP150"/>
    <mergeCell ref="AQ150:AR150"/>
    <mergeCell ref="AS150:AT150"/>
    <mergeCell ref="AU150:AV150"/>
    <mergeCell ref="AW150:AX150"/>
    <mergeCell ref="C151:E151"/>
    <mergeCell ref="F151:AC151"/>
    <mergeCell ref="AD151:AE151"/>
    <mergeCell ref="AF151:AG151"/>
    <mergeCell ref="AH151:AI151"/>
    <mergeCell ref="AK151:AL151"/>
    <mergeCell ref="AM151:AN151"/>
    <mergeCell ref="AO151:AP151"/>
    <mergeCell ref="AQ151:AR151"/>
    <mergeCell ref="AS151:AT151"/>
    <mergeCell ref="AU151:AV151"/>
    <mergeCell ref="AW151:AX151"/>
    <mergeCell ref="C152:E152"/>
    <mergeCell ref="F152:AC152"/>
    <mergeCell ref="AD152:AE152"/>
    <mergeCell ref="AF152:AG152"/>
    <mergeCell ref="AH152:AI152"/>
    <mergeCell ref="AK152:AL152"/>
    <mergeCell ref="AM152:AN152"/>
    <mergeCell ref="AO152:AP152"/>
    <mergeCell ref="AQ152:AR152"/>
    <mergeCell ref="AS152:AT152"/>
    <mergeCell ref="AU152:AV152"/>
    <mergeCell ref="AW152:AX152"/>
    <mergeCell ref="C153:E153"/>
    <mergeCell ref="F153:AC153"/>
    <mergeCell ref="AD153:AE153"/>
    <mergeCell ref="AF153:AG153"/>
    <mergeCell ref="AH153:AI153"/>
    <mergeCell ref="AK153:AL153"/>
    <mergeCell ref="AM153:AN153"/>
    <mergeCell ref="AO153:AP153"/>
    <mergeCell ref="AQ153:AR153"/>
    <mergeCell ref="AS153:AT153"/>
    <mergeCell ref="AU153:AV153"/>
    <mergeCell ref="AW153:AX153"/>
    <mergeCell ref="C154:E154"/>
    <mergeCell ref="F154:AC154"/>
    <mergeCell ref="AD154:AE154"/>
    <mergeCell ref="AF154:AG154"/>
    <mergeCell ref="AH154:AI154"/>
    <mergeCell ref="AK154:AL154"/>
    <mergeCell ref="AM154:AN154"/>
    <mergeCell ref="AO154:AP154"/>
    <mergeCell ref="AQ154:AR154"/>
    <mergeCell ref="AS154:AT154"/>
    <mergeCell ref="AU154:AV154"/>
    <mergeCell ref="AW154:AX154"/>
    <mergeCell ref="C155:E155"/>
    <mergeCell ref="F155:AC155"/>
    <mergeCell ref="AD155:AE155"/>
    <mergeCell ref="AF155:AG155"/>
    <mergeCell ref="AH155:AI155"/>
    <mergeCell ref="AK155:AL155"/>
    <mergeCell ref="AM155:AN155"/>
    <mergeCell ref="AO155:AP155"/>
    <mergeCell ref="AQ155:AR155"/>
    <mergeCell ref="AS155:AT155"/>
    <mergeCell ref="AU155:AV155"/>
    <mergeCell ref="AW155:AX155"/>
    <mergeCell ref="C156:E156"/>
    <mergeCell ref="F156:AC156"/>
    <mergeCell ref="AD156:AE156"/>
    <mergeCell ref="AF156:AG156"/>
    <mergeCell ref="AH156:AI156"/>
    <mergeCell ref="AK156:AL156"/>
    <mergeCell ref="AM156:AN156"/>
    <mergeCell ref="AO156:AP156"/>
    <mergeCell ref="AQ156:AR156"/>
    <mergeCell ref="AS156:AT156"/>
    <mergeCell ref="AU156:AV156"/>
    <mergeCell ref="AW156:AX156"/>
    <mergeCell ref="C157:E157"/>
    <mergeCell ref="F157:AC157"/>
    <mergeCell ref="AD157:AE157"/>
    <mergeCell ref="AF157:AG157"/>
    <mergeCell ref="AH157:AI157"/>
    <mergeCell ref="AK157:AL157"/>
    <mergeCell ref="AM157:AN157"/>
    <mergeCell ref="AO157:AP157"/>
    <mergeCell ref="AQ157:AR157"/>
    <mergeCell ref="AS157:AT157"/>
    <mergeCell ref="AU157:AV157"/>
    <mergeCell ref="AW157:AX157"/>
    <mergeCell ref="AK158:AL158"/>
    <mergeCell ref="AM158:AN158"/>
    <mergeCell ref="AO158:AP158"/>
    <mergeCell ref="AQ158:AR158"/>
    <mergeCell ref="AS158:AT158"/>
    <mergeCell ref="AU158:AV158"/>
    <mergeCell ref="AW158:AX158"/>
    <mergeCell ref="C160:Q160"/>
    <mergeCell ref="AK160:AL160"/>
    <mergeCell ref="AM160:AN160"/>
    <mergeCell ref="AO160:AP160"/>
    <mergeCell ref="AQ160:AR160"/>
    <mergeCell ref="AS160:AT160"/>
    <mergeCell ref="AU160:AV160"/>
    <mergeCell ref="AW160:AX160"/>
    <mergeCell ref="AK161:AL161"/>
    <mergeCell ref="AM161:AN161"/>
    <mergeCell ref="AO161:AP161"/>
    <mergeCell ref="AQ161:AR161"/>
    <mergeCell ref="AS161:AT161"/>
    <mergeCell ref="AU161:AV161"/>
    <mergeCell ref="AW161:AX161"/>
    <mergeCell ref="R162:AC162"/>
    <mergeCell ref="AK164:AL164"/>
    <mergeCell ref="AK165:AL165"/>
    <mergeCell ref="AW165:AX165"/>
    <mergeCell ref="AK166:AL166"/>
    <mergeCell ref="B13:B16"/>
    <mergeCell ref="B27:B33"/>
    <mergeCell ref="AD27:AD32"/>
    <mergeCell ref="AE27:AE32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C161:Q164"/>
    <mergeCell ref="C141:Q144"/>
    <mergeCell ref="C121:Q123"/>
    <mergeCell ref="C101:Q104"/>
    <mergeCell ref="AM29:AN33"/>
    <mergeCell ref="AO29:AP33"/>
    <mergeCell ref="AQ29:AR33"/>
    <mergeCell ref="AS29:AT33"/>
    <mergeCell ref="AU29:AV33"/>
    <mergeCell ref="AK28:AL33"/>
    <mergeCell ref="AW28:AX33"/>
    <mergeCell ref="AF29:AG32"/>
    <mergeCell ref="AH29:AI32"/>
    <mergeCell ref="N6:AH7"/>
    <mergeCell ref="AM2:BJ3"/>
    <mergeCell ref="C41:Q44"/>
  </mergeCells>
  <printOptions horizontalCentered="1"/>
  <pageMargins left="0" right="0" top="0" bottom="0" header="0" footer="0"/>
  <pageSetup fitToHeight="1" fitToWidth="1" horizontalDpi="600" verticalDpi="600" orientation="portrait" paperSize="8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8.875" defaultRowHeight="12.75"/>
  <cols>
    <col min="1" max="1" width="6.375" style="160" hidden="1" customWidth="1"/>
    <col min="2" max="10" width="3.25390625" style="160" customWidth="1"/>
    <col min="11" max="11" width="3.875" style="160" customWidth="1"/>
    <col min="12" max="12" width="3.75390625" style="160" customWidth="1"/>
    <col min="13" max="50" width="3.25390625" style="160" customWidth="1"/>
    <col min="51" max="62" width="4.75390625" style="160" customWidth="1"/>
    <col min="63" max="16384" width="8.875" style="160" customWidth="1"/>
  </cols>
  <sheetData>
    <row r="1" spans="1:62" ht="15">
      <c r="A1" s="160">
        <v>36</v>
      </c>
      <c r="B1" s="161" t="s">
        <v>121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AM1" s="283" t="s">
        <v>122</v>
      </c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416"/>
    </row>
    <row r="2" spans="2:62" ht="14.25" customHeight="1">
      <c r="B2" s="162" t="s">
        <v>123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AM2" s="284" t="s">
        <v>124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2:62" ht="29.25" customHeight="1">
      <c r="B3" s="163" t="s">
        <v>125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159"/>
      <c r="AK3" s="159"/>
      <c r="AL3" s="159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</row>
    <row r="4" spans="2:47" ht="15">
      <c r="B4" s="162" t="s">
        <v>127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34"/>
      <c r="N4" s="235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159"/>
      <c r="AU4" s="159" t="s">
        <v>26</v>
      </c>
    </row>
    <row r="5" spans="2:62" ht="18.75" customHeight="1">
      <c r="B5" s="161" t="s">
        <v>128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86" t="s">
        <v>129</v>
      </c>
      <c r="AN5" s="158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4:62" ht="18.75" customHeight="1"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86" t="s">
        <v>130</v>
      </c>
      <c r="AN6" s="15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3:62" ht="18.75" customHeight="1">
      <c r="C7" s="159" t="s">
        <v>30</v>
      </c>
      <c r="D7" s="164" t="s">
        <v>26</v>
      </c>
      <c r="E7" s="165"/>
      <c r="F7" s="165"/>
      <c r="G7" s="159"/>
      <c r="H7" s="164"/>
      <c r="I7" s="164"/>
      <c r="J7" s="164"/>
      <c r="K7" s="164"/>
      <c r="L7" s="164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N7" s="158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5:62" ht="18.75" customHeight="1">
      <c r="E8" s="159"/>
      <c r="G8" s="159"/>
      <c r="H8" s="166" t="s">
        <v>131</v>
      </c>
      <c r="I8" s="166"/>
      <c r="J8" s="166"/>
      <c r="K8" s="166"/>
      <c r="L8" s="166"/>
      <c r="N8" s="159" t="s">
        <v>26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8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2:62" ht="18.75" customHeight="1">
      <c r="B9" s="159"/>
      <c r="C9" s="159"/>
      <c r="D9" s="159"/>
      <c r="E9" s="167"/>
      <c r="F9" s="167"/>
      <c r="G9" s="159"/>
      <c r="H9" s="167"/>
      <c r="I9" s="167"/>
      <c r="J9" s="167"/>
      <c r="K9" s="167"/>
      <c r="L9" s="167"/>
      <c r="AJ9" s="159"/>
      <c r="AK9" s="159"/>
      <c r="AL9" s="159"/>
      <c r="AN9" s="15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2:39" ht="6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AM10" s="159"/>
    </row>
    <row r="11" spans="2:62" ht="37.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V11" s="241" t="s">
        <v>132</v>
      </c>
      <c r="W11" s="241"/>
      <c r="X11" s="241"/>
      <c r="Y11" s="241"/>
      <c r="Z11" s="241"/>
      <c r="AA11" s="241"/>
      <c r="AB11" s="241"/>
      <c r="AC11" s="241"/>
      <c r="AD11" s="241"/>
      <c r="AL11" s="157" t="s">
        <v>26</v>
      </c>
      <c r="AM11" s="157"/>
      <c r="BC11" s="362" t="s">
        <v>133</v>
      </c>
      <c r="BD11" s="362"/>
      <c r="BE11" s="362"/>
      <c r="BF11" s="362"/>
      <c r="BG11" s="362"/>
      <c r="BH11" s="362"/>
      <c r="BI11" s="362"/>
      <c r="BJ11" s="362"/>
    </row>
    <row r="12" spans="2:61" ht="6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2:62" ht="30" customHeight="1">
      <c r="B13" s="168" t="s">
        <v>134</v>
      </c>
      <c r="C13" s="169" t="s">
        <v>135</v>
      </c>
      <c r="D13" s="170"/>
      <c r="E13" s="170"/>
      <c r="F13" s="170"/>
      <c r="G13" s="171">
        <v>29</v>
      </c>
      <c r="H13" s="170" t="s">
        <v>136</v>
      </c>
      <c r="I13" s="170"/>
      <c r="J13" s="170"/>
      <c r="K13" s="239">
        <v>27</v>
      </c>
      <c r="L13" s="170" t="s">
        <v>137</v>
      </c>
      <c r="M13" s="170"/>
      <c r="N13" s="170"/>
      <c r="O13" s="170"/>
      <c r="P13" s="170" t="s">
        <v>138</v>
      </c>
      <c r="Q13" s="170"/>
      <c r="R13" s="170"/>
      <c r="S13" s="170"/>
      <c r="T13" s="239">
        <v>29</v>
      </c>
      <c r="U13" s="170" t="s">
        <v>139</v>
      </c>
      <c r="V13" s="170"/>
      <c r="W13" s="170"/>
      <c r="X13" s="239">
        <v>26</v>
      </c>
      <c r="Y13" s="170" t="s">
        <v>140</v>
      </c>
      <c r="Z13" s="170"/>
      <c r="AA13" s="170"/>
      <c r="AB13" s="239">
        <v>23</v>
      </c>
      <c r="AC13" s="170" t="s">
        <v>141</v>
      </c>
      <c r="AD13" s="170"/>
      <c r="AE13" s="170"/>
      <c r="AF13" s="170"/>
      <c r="AG13" s="239">
        <v>30</v>
      </c>
      <c r="AH13" s="170" t="s">
        <v>142</v>
      </c>
      <c r="AI13" s="170"/>
      <c r="AJ13" s="170"/>
      <c r="AK13" s="239">
        <v>27</v>
      </c>
      <c r="AL13" s="170" t="s">
        <v>143</v>
      </c>
      <c r="AM13" s="170"/>
      <c r="AN13" s="170"/>
      <c r="AO13" s="170"/>
      <c r="AP13" s="170" t="s">
        <v>144</v>
      </c>
      <c r="AQ13" s="170"/>
      <c r="AR13" s="170"/>
      <c r="AS13" s="170"/>
      <c r="AT13" s="239">
        <v>29</v>
      </c>
      <c r="AU13" s="170" t="s">
        <v>145</v>
      </c>
      <c r="AV13" s="170"/>
      <c r="AW13" s="170"/>
      <c r="AX13" s="239">
        <v>27</v>
      </c>
      <c r="AY13" s="170" t="s">
        <v>146</v>
      </c>
      <c r="AZ13" s="170"/>
      <c r="BA13" s="170"/>
      <c r="BB13" s="363"/>
      <c r="BC13" s="364" t="s">
        <v>147</v>
      </c>
      <c r="BD13" s="365" t="s">
        <v>148</v>
      </c>
      <c r="BE13" s="365" t="s">
        <v>149</v>
      </c>
      <c r="BF13" s="365" t="s">
        <v>150</v>
      </c>
      <c r="BG13" s="365" t="s">
        <v>151</v>
      </c>
      <c r="BH13" s="417" t="s">
        <v>152</v>
      </c>
      <c r="BI13" s="418" t="s">
        <v>153</v>
      </c>
      <c r="BJ13" s="418" t="s">
        <v>134</v>
      </c>
    </row>
    <row r="14" spans="2:62" ht="12">
      <c r="B14" s="172"/>
      <c r="C14" s="173"/>
      <c r="D14" s="174"/>
      <c r="E14" s="174"/>
      <c r="F14" s="174"/>
      <c r="G14" s="175" t="s">
        <v>55</v>
      </c>
      <c r="H14" s="174"/>
      <c r="I14" s="174"/>
      <c r="J14" s="174"/>
      <c r="K14" s="175" t="s">
        <v>56</v>
      </c>
      <c r="L14" s="175"/>
      <c r="M14" s="175"/>
      <c r="N14" s="175"/>
      <c r="O14" s="175"/>
      <c r="P14" s="175"/>
      <c r="Q14" s="175"/>
      <c r="R14" s="175"/>
      <c r="S14" s="175"/>
      <c r="T14" s="175" t="s">
        <v>57</v>
      </c>
      <c r="U14" s="175"/>
      <c r="V14" s="175"/>
      <c r="W14" s="175"/>
      <c r="X14" s="175" t="s">
        <v>58</v>
      </c>
      <c r="Y14" s="175"/>
      <c r="Z14" s="175"/>
      <c r="AA14" s="175"/>
      <c r="AB14" s="175" t="s">
        <v>59</v>
      </c>
      <c r="AC14" s="175"/>
      <c r="AD14" s="175"/>
      <c r="AE14" s="175"/>
      <c r="AF14" s="175"/>
      <c r="AG14" s="175" t="s">
        <v>60</v>
      </c>
      <c r="AH14" s="175"/>
      <c r="AI14" s="175"/>
      <c r="AJ14" s="175"/>
      <c r="AK14" s="175" t="s">
        <v>61</v>
      </c>
      <c r="AL14" s="175"/>
      <c r="AM14" s="175"/>
      <c r="AN14" s="175"/>
      <c r="AO14" s="175"/>
      <c r="AP14" s="175"/>
      <c r="AQ14" s="175"/>
      <c r="AR14" s="175"/>
      <c r="AS14" s="175"/>
      <c r="AT14" s="175" t="s">
        <v>62</v>
      </c>
      <c r="AU14" s="175"/>
      <c r="AV14" s="175"/>
      <c r="AW14" s="175"/>
      <c r="AX14" s="175" t="s">
        <v>63</v>
      </c>
      <c r="AY14" s="175"/>
      <c r="AZ14" s="175"/>
      <c r="BA14" s="175"/>
      <c r="BB14" s="366"/>
      <c r="BC14" s="367"/>
      <c r="BD14" s="368"/>
      <c r="BE14" s="368"/>
      <c r="BF14" s="368"/>
      <c r="BG14" s="368"/>
      <c r="BH14" s="302"/>
      <c r="BI14" s="419"/>
      <c r="BJ14" s="419"/>
    </row>
    <row r="15" spans="2:62" ht="12">
      <c r="B15" s="172"/>
      <c r="C15" s="176">
        <v>1</v>
      </c>
      <c r="D15" s="177">
        <v>8</v>
      </c>
      <c r="E15" s="177">
        <v>15</v>
      </c>
      <c r="F15" s="174">
        <v>22</v>
      </c>
      <c r="G15" s="175">
        <v>5</v>
      </c>
      <c r="H15" s="175">
        <v>6</v>
      </c>
      <c r="I15" s="175">
        <v>13</v>
      </c>
      <c r="J15" s="175">
        <v>20</v>
      </c>
      <c r="K15" s="175">
        <v>2</v>
      </c>
      <c r="L15" s="175">
        <v>3</v>
      </c>
      <c r="M15" s="175">
        <v>10</v>
      </c>
      <c r="N15" s="175">
        <v>17</v>
      </c>
      <c r="O15" s="175">
        <v>24</v>
      </c>
      <c r="P15" s="175">
        <v>1</v>
      </c>
      <c r="Q15" s="175">
        <v>8</v>
      </c>
      <c r="R15" s="175">
        <v>15</v>
      </c>
      <c r="S15" s="175">
        <v>22</v>
      </c>
      <c r="T15" s="175">
        <v>4</v>
      </c>
      <c r="U15" s="175">
        <v>5</v>
      </c>
      <c r="V15" s="175">
        <v>12</v>
      </c>
      <c r="W15" s="175">
        <v>19</v>
      </c>
      <c r="X15" s="175">
        <v>1</v>
      </c>
      <c r="Y15" s="175">
        <v>2</v>
      </c>
      <c r="Z15" s="175">
        <v>9</v>
      </c>
      <c r="AA15" s="175">
        <v>16</v>
      </c>
      <c r="AB15" s="175">
        <v>1</v>
      </c>
      <c r="AC15" s="175">
        <v>2</v>
      </c>
      <c r="AD15" s="175">
        <v>9</v>
      </c>
      <c r="AE15" s="175">
        <v>16</v>
      </c>
      <c r="AF15" s="175">
        <v>23</v>
      </c>
      <c r="AG15" s="175">
        <v>5</v>
      </c>
      <c r="AH15" s="175">
        <v>6</v>
      </c>
      <c r="AI15" s="175">
        <v>13</v>
      </c>
      <c r="AJ15" s="175">
        <v>20</v>
      </c>
      <c r="AK15" s="175">
        <v>3</v>
      </c>
      <c r="AL15" s="175">
        <v>4</v>
      </c>
      <c r="AM15" s="175">
        <v>11</v>
      </c>
      <c r="AN15" s="175">
        <v>18</v>
      </c>
      <c r="AO15" s="175">
        <v>25</v>
      </c>
      <c r="AP15" s="175">
        <v>1</v>
      </c>
      <c r="AQ15" s="175">
        <v>8</v>
      </c>
      <c r="AR15" s="175">
        <v>15</v>
      </c>
      <c r="AS15" s="175">
        <v>22</v>
      </c>
      <c r="AT15" s="175">
        <v>5</v>
      </c>
      <c r="AU15" s="175">
        <v>6</v>
      </c>
      <c r="AV15" s="175">
        <v>13</v>
      </c>
      <c r="AW15" s="175">
        <v>20</v>
      </c>
      <c r="AX15" s="175">
        <v>1</v>
      </c>
      <c r="AY15" s="175">
        <v>2</v>
      </c>
      <c r="AZ15" s="175">
        <v>9</v>
      </c>
      <c r="BA15" s="175">
        <v>16</v>
      </c>
      <c r="BB15" s="366">
        <v>23</v>
      </c>
      <c r="BC15" s="367"/>
      <c r="BD15" s="368"/>
      <c r="BE15" s="368"/>
      <c r="BF15" s="368"/>
      <c r="BG15" s="368"/>
      <c r="BH15" s="302"/>
      <c r="BI15" s="419"/>
      <c r="BJ15" s="419"/>
    </row>
    <row r="16" spans="2:62" ht="12.75">
      <c r="B16" s="178"/>
      <c r="C16" s="179">
        <v>7</v>
      </c>
      <c r="D16" s="180">
        <v>14</v>
      </c>
      <c r="E16" s="180">
        <v>21</v>
      </c>
      <c r="F16" s="181">
        <v>28</v>
      </c>
      <c r="G16" s="182" t="s">
        <v>56</v>
      </c>
      <c r="H16" s="182">
        <v>12</v>
      </c>
      <c r="I16" s="182">
        <v>19</v>
      </c>
      <c r="J16" s="182">
        <v>26</v>
      </c>
      <c r="K16" s="182" t="s">
        <v>64</v>
      </c>
      <c r="L16" s="182">
        <v>9</v>
      </c>
      <c r="M16" s="182">
        <v>16</v>
      </c>
      <c r="N16" s="182">
        <v>23</v>
      </c>
      <c r="O16" s="182">
        <v>30</v>
      </c>
      <c r="P16" s="182">
        <v>7</v>
      </c>
      <c r="Q16" s="182">
        <v>14</v>
      </c>
      <c r="R16" s="182">
        <v>21</v>
      </c>
      <c r="S16" s="182">
        <v>28</v>
      </c>
      <c r="T16" s="182" t="s">
        <v>58</v>
      </c>
      <c r="U16" s="182">
        <v>11</v>
      </c>
      <c r="V16" s="182">
        <v>18</v>
      </c>
      <c r="W16" s="182">
        <v>25</v>
      </c>
      <c r="X16" s="182" t="s">
        <v>59</v>
      </c>
      <c r="Y16" s="182">
        <v>8</v>
      </c>
      <c r="Z16" s="182">
        <v>15</v>
      </c>
      <c r="AA16" s="182">
        <v>22</v>
      </c>
      <c r="AB16" s="182" t="s">
        <v>60</v>
      </c>
      <c r="AC16" s="182">
        <v>8</v>
      </c>
      <c r="AD16" s="182">
        <v>15</v>
      </c>
      <c r="AE16" s="182">
        <v>22</v>
      </c>
      <c r="AF16" s="182">
        <v>29</v>
      </c>
      <c r="AG16" s="182" t="s">
        <v>61</v>
      </c>
      <c r="AH16" s="182">
        <v>12</v>
      </c>
      <c r="AI16" s="182">
        <v>19</v>
      </c>
      <c r="AJ16" s="182">
        <v>26</v>
      </c>
      <c r="AK16" s="182" t="s">
        <v>65</v>
      </c>
      <c r="AL16" s="182">
        <v>10</v>
      </c>
      <c r="AM16" s="182">
        <v>17</v>
      </c>
      <c r="AN16" s="182">
        <v>24</v>
      </c>
      <c r="AO16" s="182">
        <v>31</v>
      </c>
      <c r="AP16" s="182">
        <v>7</v>
      </c>
      <c r="AQ16" s="182">
        <v>14</v>
      </c>
      <c r="AR16" s="182">
        <v>21</v>
      </c>
      <c r="AS16" s="182">
        <v>28</v>
      </c>
      <c r="AT16" s="182" t="s">
        <v>63</v>
      </c>
      <c r="AU16" s="182">
        <v>12</v>
      </c>
      <c r="AV16" s="182">
        <v>19</v>
      </c>
      <c r="AW16" s="182">
        <v>26</v>
      </c>
      <c r="AX16" s="182" t="s">
        <v>66</v>
      </c>
      <c r="AY16" s="182">
        <v>8</v>
      </c>
      <c r="AZ16" s="182">
        <v>15</v>
      </c>
      <c r="BA16" s="182">
        <v>22</v>
      </c>
      <c r="BB16" s="369">
        <v>31</v>
      </c>
      <c r="BC16" s="370"/>
      <c r="BD16" s="371"/>
      <c r="BE16" s="371"/>
      <c r="BF16" s="371"/>
      <c r="BG16" s="371"/>
      <c r="BH16" s="420"/>
      <c r="BI16" s="419"/>
      <c r="BJ16" s="421"/>
    </row>
    <row r="17" spans="2:62" ht="12">
      <c r="B17" s="183" t="s">
        <v>58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8"/>
      <c r="BB17" s="240"/>
      <c r="BC17" s="372"/>
      <c r="BD17" s="239"/>
      <c r="BE17" s="239"/>
      <c r="BF17" s="239"/>
      <c r="BG17" s="239"/>
      <c r="BH17" s="422"/>
      <c r="BI17" s="423">
        <f aca="true" t="shared" si="0" ref="BI17:BI22">SUM(BC17:BH17)</f>
        <v>0</v>
      </c>
      <c r="BJ17" s="424" t="s">
        <v>58</v>
      </c>
    </row>
    <row r="18" spans="2:62" ht="12">
      <c r="B18" s="186" t="s">
        <v>59</v>
      </c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243"/>
      <c r="AU18" s="243"/>
      <c r="AV18" s="243"/>
      <c r="AW18" s="243"/>
      <c r="AX18" s="243"/>
      <c r="AY18" s="243"/>
      <c r="AZ18" s="243"/>
      <c r="BA18" s="188"/>
      <c r="BB18" s="240"/>
      <c r="BC18" s="373"/>
      <c r="BD18" s="175"/>
      <c r="BE18" s="175"/>
      <c r="BF18" s="175"/>
      <c r="BG18" s="175"/>
      <c r="BH18" s="320"/>
      <c r="BI18" s="425">
        <f t="shared" si="0"/>
        <v>0</v>
      </c>
      <c r="BJ18" s="426" t="s">
        <v>59</v>
      </c>
    </row>
    <row r="19" spans="2:62" ht="12">
      <c r="B19" s="186" t="s">
        <v>60</v>
      </c>
      <c r="C19" s="187"/>
      <c r="D19" s="188"/>
      <c r="E19" s="188"/>
      <c r="F19" s="188"/>
      <c r="G19" s="189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243"/>
      <c r="AT19" s="243"/>
      <c r="AU19" s="188"/>
      <c r="AV19" s="188"/>
      <c r="AW19" s="243"/>
      <c r="AX19" s="243"/>
      <c r="AY19" s="243"/>
      <c r="AZ19" s="243"/>
      <c r="BA19" s="243"/>
      <c r="BB19" s="243"/>
      <c r="BC19" s="373"/>
      <c r="BD19" s="175"/>
      <c r="BE19" s="175"/>
      <c r="BF19" s="175"/>
      <c r="BG19" s="175"/>
      <c r="BH19" s="320"/>
      <c r="BI19" s="425">
        <f t="shared" si="0"/>
        <v>0</v>
      </c>
      <c r="BJ19" s="426" t="s">
        <v>60</v>
      </c>
    </row>
    <row r="20" spans="2:62" ht="12">
      <c r="B20" s="186" t="s">
        <v>61</v>
      </c>
      <c r="C20" s="187"/>
      <c r="D20" s="188"/>
      <c r="E20" s="188"/>
      <c r="F20" s="188"/>
      <c r="G20" s="189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243"/>
      <c r="AX20" s="243"/>
      <c r="AY20" s="243"/>
      <c r="AZ20" s="243"/>
      <c r="BA20" s="243"/>
      <c r="BB20" s="243"/>
      <c r="BC20" s="373"/>
      <c r="BD20" s="175"/>
      <c r="BE20" s="175"/>
      <c r="BF20" s="175"/>
      <c r="BG20" s="175"/>
      <c r="BH20" s="320"/>
      <c r="BI20" s="425">
        <f t="shared" si="0"/>
        <v>0</v>
      </c>
      <c r="BJ20" s="426" t="s">
        <v>61</v>
      </c>
    </row>
    <row r="21" spans="2:62" ht="12">
      <c r="B21" s="186" t="s">
        <v>65</v>
      </c>
      <c r="C21" s="187"/>
      <c r="D21" s="188"/>
      <c r="E21" s="188"/>
      <c r="F21" s="188"/>
      <c r="G21" s="189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243"/>
      <c r="AV21" s="243"/>
      <c r="AW21" s="243"/>
      <c r="AX21" s="243"/>
      <c r="AY21" s="243"/>
      <c r="AZ21" s="243"/>
      <c r="BA21" s="243"/>
      <c r="BB21" s="243"/>
      <c r="BC21" s="373"/>
      <c r="BD21" s="175"/>
      <c r="BE21" s="175"/>
      <c r="BF21" s="175"/>
      <c r="BG21" s="175"/>
      <c r="BH21" s="320"/>
      <c r="BI21" s="425">
        <f t="shared" si="0"/>
        <v>0</v>
      </c>
      <c r="BJ21" s="426" t="s">
        <v>65</v>
      </c>
    </row>
    <row r="22" spans="2:62" ht="12.75">
      <c r="B22" s="190" t="s">
        <v>62</v>
      </c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352"/>
      <c r="AT22" s="192"/>
      <c r="AU22" s="192"/>
      <c r="AV22" s="192"/>
      <c r="AW22" s="192"/>
      <c r="AX22" s="192"/>
      <c r="AY22" s="192"/>
      <c r="AZ22" s="192"/>
      <c r="BA22" s="192"/>
      <c r="BB22" s="374"/>
      <c r="BC22" s="375"/>
      <c r="BD22" s="182"/>
      <c r="BE22" s="182"/>
      <c r="BF22" s="182"/>
      <c r="BG22" s="182"/>
      <c r="BH22" s="427"/>
      <c r="BI22" s="190">
        <f t="shared" si="0"/>
        <v>0</v>
      </c>
      <c r="BJ22" s="428" t="s">
        <v>62</v>
      </c>
    </row>
    <row r="23" spans="2:62" ht="12.75">
      <c r="B23" s="193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353"/>
      <c r="AT23" s="181"/>
      <c r="AU23" s="181"/>
      <c r="AV23" s="181"/>
      <c r="AW23" s="181"/>
      <c r="AX23" s="181"/>
      <c r="AY23" s="376" t="s">
        <v>153</v>
      </c>
      <c r="AZ23" s="244"/>
      <c r="BA23" s="244"/>
      <c r="BB23" s="377"/>
      <c r="BC23" s="378">
        <f aca="true" t="shared" si="1" ref="BC23:BI23">SUM(BC17:BC22)</f>
        <v>0</v>
      </c>
      <c r="BD23" s="379">
        <f t="shared" si="1"/>
        <v>0</v>
      </c>
      <c r="BE23" s="379">
        <f t="shared" si="1"/>
        <v>0</v>
      </c>
      <c r="BF23" s="379">
        <f t="shared" si="1"/>
        <v>0</v>
      </c>
      <c r="BG23" s="379">
        <f t="shared" si="1"/>
        <v>0</v>
      </c>
      <c r="BH23" s="429">
        <f t="shared" si="1"/>
        <v>0</v>
      </c>
      <c r="BI23" s="430">
        <f t="shared" si="1"/>
        <v>0</v>
      </c>
      <c r="BJ23" s="277"/>
    </row>
    <row r="24" ht="7.5" customHeight="1"/>
    <row r="25" spans="2:62" s="155" customFormat="1" ht="27" customHeight="1">
      <c r="B25" s="194" t="s">
        <v>154</v>
      </c>
      <c r="C25" s="194"/>
      <c r="D25" s="194"/>
      <c r="E25" s="194"/>
      <c r="F25" s="194"/>
      <c r="G25" s="194"/>
      <c r="I25" s="240" t="s">
        <v>69</v>
      </c>
      <c r="J25" s="81"/>
      <c r="L25" s="155" t="s">
        <v>155</v>
      </c>
      <c r="Q25" s="188" t="s">
        <v>71</v>
      </c>
      <c r="R25" s="242"/>
      <c r="S25" s="155" t="s">
        <v>148</v>
      </c>
      <c r="V25" s="194"/>
      <c r="W25" s="243" t="s">
        <v>73</v>
      </c>
      <c r="Y25" s="155" t="s">
        <v>149</v>
      </c>
      <c r="AB25" s="194"/>
      <c r="AC25" s="243" t="s">
        <v>56</v>
      </c>
      <c r="AE25" s="155" t="s">
        <v>150</v>
      </c>
      <c r="AH25" s="194"/>
      <c r="AI25" s="243" t="s">
        <v>59</v>
      </c>
      <c r="AK25" s="194" t="s">
        <v>156</v>
      </c>
      <c r="AL25" s="194"/>
      <c r="AM25" s="194"/>
      <c r="AN25" s="194"/>
      <c r="AO25" s="194"/>
      <c r="AP25" s="194"/>
      <c r="AQ25" s="194"/>
      <c r="AS25" s="354" t="s">
        <v>77</v>
      </c>
      <c r="AT25" s="355"/>
      <c r="AV25" s="194" t="s">
        <v>151</v>
      </c>
      <c r="AW25" s="194"/>
      <c r="AX25" s="194"/>
      <c r="AY25" s="194"/>
      <c r="AZ25" s="194"/>
      <c r="BA25" s="160"/>
      <c r="BB25" s="243" t="s">
        <v>79</v>
      </c>
      <c r="BD25" s="194" t="s">
        <v>152</v>
      </c>
      <c r="BE25" s="194"/>
      <c r="BF25" s="194"/>
      <c r="BG25" s="194"/>
      <c r="BH25" s="242" t="s">
        <v>26</v>
      </c>
      <c r="BI25" s="242"/>
      <c r="BJ25" s="160"/>
    </row>
    <row r="26" spans="2:56" ht="4.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4"/>
      <c r="Z26" s="194"/>
      <c r="AA26" s="194"/>
      <c r="AB26" s="194"/>
      <c r="AC26" s="194"/>
      <c r="AD26" s="194"/>
      <c r="AE26" s="194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</row>
    <row r="27" spans="2:62" ht="18" customHeight="1">
      <c r="B27" s="168" t="s">
        <v>157</v>
      </c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52"/>
      <c r="AC27" s="252"/>
      <c r="AD27" s="253" t="s">
        <v>327</v>
      </c>
      <c r="AE27" s="254" t="s">
        <v>328</v>
      </c>
      <c r="AF27" s="255" t="s">
        <v>158</v>
      </c>
      <c r="AG27" s="225"/>
      <c r="AH27" s="225"/>
      <c r="AI27" s="225"/>
      <c r="AJ27" s="288"/>
      <c r="AK27" s="203" t="s">
        <v>159</v>
      </c>
      <c r="AL27" s="204"/>
      <c r="AM27" s="204"/>
      <c r="AN27" s="204"/>
      <c r="AO27" s="204"/>
      <c r="AP27" s="204"/>
      <c r="AQ27" s="204"/>
      <c r="AR27" s="204"/>
      <c r="AS27" s="266"/>
      <c r="AT27" s="266"/>
      <c r="AU27" s="266"/>
      <c r="AV27" s="266"/>
      <c r="AW27" s="266"/>
      <c r="AX27" s="267"/>
      <c r="AY27" s="372" t="s">
        <v>160</v>
      </c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431"/>
    </row>
    <row r="28" spans="2:62" ht="12.75" customHeight="1">
      <c r="B28" s="172"/>
      <c r="C28" s="19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256"/>
      <c r="AC28" s="257"/>
      <c r="AD28" s="258"/>
      <c r="AE28" s="259"/>
      <c r="AF28" s="260"/>
      <c r="AG28" s="289"/>
      <c r="AH28" s="289"/>
      <c r="AI28" s="289"/>
      <c r="AJ28" s="290"/>
      <c r="AK28" s="291" t="s">
        <v>161</v>
      </c>
      <c r="AL28" s="292"/>
      <c r="AM28" s="293" t="s">
        <v>162</v>
      </c>
      <c r="AN28" s="294"/>
      <c r="AO28" s="294"/>
      <c r="AP28" s="294"/>
      <c r="AQ28" s="294"/>
      <c r="AR28" s="294"/>
      <c r="AS28" s="356"/>
      <c r="AT28" s="356"/>
      <c r="AU28" s="356"/>
      <c r="AV28" s="357"/>
      <c r="AW28" s="380" t="s">
        <v>163</v>
      </c>
      <c r="AX28" s="380"/>
      <c r="AY28" s="176" t="s">
        <v>164</v>
      </c>
      <c r="AZ28" s="177"/>
      <c r="BA28" s="177" t="s">
        <v>165</v>
      </c>
      <c r="BB28" s="177"/>
      <c r="BC28" s="177" t="s">
        <v>166</v>
      </c>
      <c r="BD28" s="177"/>
      <c r="BE28" s="177" t="s">
        <v>167</v>
      </c>
      <c r="BF28" s="177"/>
      <c r="BG28" s="177" t="s">
        <v>168</v>
      </c>
      <c r="BH28" s="177"/>
      <c r="BI28" s="432" t="s">
        <v>169</v>
      </c>
      <c r="BJ28" s="366"/>
    </row>
    <row r="29" spans="2:62" ht="18" customHeight="1">
      <c r="B29" s="172"/>
      <c r="C29" s="19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256"/>
      <c r="AC29" s="257"/>
      <c r="AD29" s="258"/>
      <c r="AE29" s="259"/>
      <c r="AF29" s="261" t="s">
        <v>170</v>
      </c>
      <c r="AG29" s="295"/>
      <c r="AH29" s="296" t="s">
        <v>171</v>
      </c>
      <c r="AI29" s="295"/>
      <c r="AJ29" s="297" t="s">
        <v>172</v>
      </c>
      <c r="AK29" s="264"/>
      <c r="AL29" s="298"/>
      <c r="AM29" s="299" t="s">
        <v>173</v>
      </c>
      <c r="AN29" s="300"/>
      <c r="AO29" s="300" t="s">
        <v>174</v>
      </c>
      <c r="AP29" s="300"/>
      <c r="AQ29" s="300" t="s">
        <v>175</v>
      </c>
      <c r="AR29" s="300"/>
      <c r="AS29" s="300" t="s">
        <v>176</v>
      </c>
      <c r="AT29" s="300"/>
      <c r="AU29" s="300" t="s">
        <v>177</v>
      </c>
      <c r="AV29" s="300"/>
      <c r="AW29" s="381"/>
      <c r="AX29" s="381"/>
      <c r="AY29" s="382">
        <v>1</v>
      </c>
      <c r="AZ29" s="383">
        <v>2</v>
      </c>
      <c r="BA29" s="383">
        <v>3</v>
      </c>
      <c r="BB29" s="383">
        <v>4</v>
      </c>
      <c r="BC29" s="383">
        <v>5</v>
      </c>
      <c r="BD29" s="383">
        <v>6</v>
      </c>
      <c r="BE29" s="383">
        <v>7</v>
      </c>
      <c r="BF29" s="383">
        <v>8</v>
      </c>
      <c r="BG29" s="383">
        <v>9</v>
      </c>
      <c r="BH29" s="383">
        <v>10</v>
      </c>
      <c r="BI29" s="385">
        <v>11</v>
      </c>
      <c r="BJ29" s="433">
        <v>12</v>
      </c>
    </row>
    <row r="30" spans="2:62" ht="18" customHeight="1">
      <c r="B30" s="172"/>
      <c r="C30" s="199" t="s">
        <v>178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262"/>
      <c r="AC30" s="263"/>
      <c r="AD30" s="258"/>
      <c r="AE30" s="259"/>
      <c r="AF30" s="264"/>
      <c r="AG30" s="298"/>
      <c r="AH30" s="301"/>
      <c r="AI30" s="298"/>
      <c r="AJ30" s="302"/>
      <c r="AK30" s="264"/>
      <c r="AL30" s="298"/>
      <c r="AM30" s="299"/>
      <c r="AN30" s="300"/>
      <c r="AO30" s="300"/>
      <c r="AP30" s="300"/>
      <c r="AQ30" s="300"/>
      <c r="AR30" s="300"/>
      <c r="AS30" s="300"/>
      <c r="AT30" s="300"/>
      <c r="AU30" s="300"/>
      <c r="AV30" s="300"/>
      <c r="AW30" s="381"/>
      <c r="AX30" s="381"/>
      <c r="AY30" s="384" t="s">
        <v>179</v>
      </c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433"/>
    </row>
    <row r="31" spans="2:62" ht="18" customHeight="1">
      <c r="B31" s="172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56"/>
      <c r="AC31" s="257"/>
      <c r="AD31" s="258"/>
      <c r="AE31" s="259"/>
      <c r="AF31" s="264"/>
      <c r="AG31" s="298"/>
      <c r="AH31" s="301"/>
      <c r="AI31" s="298"/>
      <c r="AJ31" s="302"/>
      <c r="AK31" s="264"/>
      <c r="AL31" s="298"/>
      <c r="AM31" s="299"/>
      <c r="AN31" s="300"/>
      <c r="AO31" s="300"/>
      <c r="AP31" s="300"/>
      <c r="AQ31" s="300"/>
      <c r="AR31" s="300"/>
      <c r="AS31" s="300"/>
      <c r="AT31" s="300"/>
      <c r="AU31" s="300"/>
      <c r="AV31" s="300"/>
      <c r="AW31" s="381"/>
      <c r="AX31" s="381"/>
      <c r="AY31" s="187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>
        <v>0</v>
      </c>
      <c r="BJ31" s="434">
        <v>0</v>
      </c>
    </row>
    <row r="32" spans="2:62" ht="18" customHeight="1">
      <c r="B32" s="172"/>
      <c r="C32" s="19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256"/>
      <c r="AC32" s="257"/>
      <c r="AD32" s="258"/>
      <c r="AE32" s="259"/>
      <c r="AF32" s="264"/>
      <c r="AG32" s="298"/>
      <c r="AH32" s="301"/>
      <c r="AI32" s="298"/>
      <c r="AJ32" s="302"/>
      <c r="AK32" s="264"/>
      <c r="AL32" s="298"/>
      <c r="AM32" s="299"/>
      <c r="AN32" s="300"/>
      <c r="AO32" s="300"/>
      <c r="AP32" s="300"/>
      <c r="AQ32" s="300"/>
      <c r="AR32" s="300"/>
      <c r="AS32" s="300"/>
      <c r="AT32" s="300"/>
      <c r="AU32" s="300"/>
      <c r="AV32" s="300"/>
      <c r="AW32" s="381"/>
      <c r="AX32" s="381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>
        <v>0</v>
      </c>
      <c r="BJ32" s="434">
        <v>0</v>
      </c>
    </row>
    <row r="33" spans="2:62" ht="0.75" customHeight="1" hidden="1">
      <c r="B33" s="172"/>
      <c r="C33" s="19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98"/>
      <c r="AE33" s="265"/>
      <c r="AF33" s="264"/>
      <c r="AG33" s="298"/>
      <c r="AH33" s="301"/>
      <c r="AI33" s="298"/>
      <c r="AJ33" s="301"/>
      <c r="AK33" s="303"/>
      <c r="AL33" s="304"/>
      <c r="AM33" s="305"/>
      <c r="AN33" s="306"/>
      <c r="AO33" s="306"/>
      <c r="AP33" s="306"/>
      <c r="AQ33" s="306"/>
      <c r="AR33" s="306"/>
      <c r="AS33" s="306"/>
      <c r="AT33" s="306"/>
      <c r="AU33" s="306"/>
      <c r="AV33" s="306"/>
      <c r="AW33" s="386"/>
      <c r="AX33" s="386"/>
      <c r="AY33" s="387" t="s">
        <v>26</v>
      </c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435"/>
    </row>
    <row r="34" spans="2:62" s="156" customFormat="1" ht="15.75" customHeight="1">
      <c r="B34" s="202">
        <v>1</v>
      </c>
      <c r="C34" s="203">
        <v>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66"/>
      <c r="AC34" s="267"/>
      <c r="AD34" s="203">
        <v>3</v>
      </c>
      <c r="AE34" s="267"/>
      <c r="AF34" s="203">
        <v>4</v>
      </c>
      <c r="AG34" s="307"/>
      <c r="AH34" s="308">
        <v>5</v>
      </c>
      <c r="AI34" s="309"/>
      <c r="AJ34" s="310">
        <v>6</v>
      </c>
      <c r="AK34" s="203">
        <v>7</v>
      </c>
      <c r="AL34" s="307"/>
      <c r="AM34" s="308">
        <v>8</v>
      </c>
      <c r="AN34" s="307"/>
      <c r="AO34" s="308">
        <v>9</v>
      </c>
      <c r="AP34" s="307"/>
      <c r="AQ34" s="308">
        <v>10</v>
      </c>
      <c r="AR34" s="307"/>
      <c r="AS34" s="308">
        <v>11</v>
      </c>
      <c r="AT34" s="307"/>
      <c r="AU34" s="308">
        <v>12</v>
      </c>
      <c r="AV34" s="307"/>
      <c r="AW34" s="308">
        <v>13</v>
      </c>
      <c r="AX34" s="307"/>
      <c r="AY34" s="389">
        <v>14</v>
      </c>
      <c r="AZ34" s="390">
        <v>15</v>
      </c>
      <c r="BA34" s="391">
        <v>16</v>
      </c>
      <c r="BB34" s="390">
        <v>17</v>
      </c>
      <c r="BC34" s="391">
        <v>18</v>
      </c>
      <c r="BD34" s="390">
        <v>19</v>
      </c>
      <c r="BE34" s="391">
        <v>20</v>
      </c>
      <c r="BF34" s="390">
        <v>21</v>
      </c>
      <c r="BG34" s="391">
        <v>22</v>
      </c>
      <c r="BH34" s="390">
        <v>23</v>
      </c>
      <c r="BI34" s="391">
        <v>24</v>
      </c>
      <c r="BJ34" s="436">
        <v>25</v>
      </c>
    </row>
    <row r="35" spans="2:62" ht="6.75" customHeight="1">
      <c r="B35" s="205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6"/>
      <c r="AE35" s="268"/>
      <c r="AF35" s="207"/>
      <c r="AG35" s="311"/>
      <c r="AH35" s="207"/>
      <c r="AI35" s="207"/>
      <c r="AJ35" s="312"/>
      <c r="AK35" s="206"/>
      <c r="AL35" s="311"/>
      <c r="AM35" s="313"/>
      <c r="AN35" s="313"/>
      <c r="AO35" s="358"/>
      <c r="AP35" s="311"/>
      <c r="AQ35" s="358"/>
      <c r="AR35" s="207"/>
      <c r="AS35" s="358"/>
      <c r="AT35" s="207"/>
      <c r="AU35" s="358"/>
      <c r="AV35" s="311"/>
      <c r="AW35" s="207"/>
      <c r="AX35" s="207"/>
      <c r="AY35" s="392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437"/>
    </row>
    <row r="36" spans="2:62" s="157" customFormat="1" ht="12" customHeight="1">
      <c r="B36" s="208"/>
      <c r="C36" s="209"/>
      <c r="D36" s="210"/>
      <c r="E36" s="210"/>
      <c r="F36" s="211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69"/>
      <c r="AD36" s="270"/>
      <c r="AE36" s="271"/>
      <c r="AF36" s="272"/>
      <c r="AG36" s="314"/>
      <c r="AH36" s="315"/>
      <c r="AI36" s="314"/>
      <c r="AJ36" s="316"/>
      <c r="AK36" s="317">
        <f>SUM(AM36,AW36)</f>
        <v>0</v>
      </c>
      <c r="AL36" s="314"/>
      <c r="AM36" s="318">
        <f>SUM(AO36:AV36)</f>
        <v>0</v>
      </c>
      <c r="AN36" s="318"/>
      <c r="AO36" s="318"/>
      <c r="AP36" s="318"/>
      <c r="AQ36" s="318"/>
      <c r="AR36" s="318"/>
      <c r="AS36" s="318"/>
      <c r="AT36" s="318"/>
      <c r="AU36" s="318"/>
      <c r="AV36" s="318"/>
      <c r="AW36" s="272"/>
      <c r="AX36" s="394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438"/>
    </row>
    <row r="37" spans="1:62" s="158" customFormat="1" ht="12.75">
      <c r="A37" s="212"/>
      <c r="B37" s="213"/>
      <c r="C37" s="214"/>
      <c r="D37" s="210"/>
      <c r="E37" s="210"/>
      <c r="F37" s="215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69"/>
      <c r="AD37" s="273"/>
      <c r="AE37" s="274"/>
      <c r="AF37" s="275"/>
      <c r="AG37" s="319"/>
      <c r="AH37" s="320"/>
      <c r="AI37" s="319"/>
      <c r="AJ37" s="321"/>
      <c r="AK37" s="322">
        <f>SUM(AM37,AW37)</f>
        <v>0</v>
      </c>
      <c r="AL37" s="323"/>
      <c r="AM37" s="324">
        <f>SUM(AO37:AV37)</f>
        <v>0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97"/>
      <c r="AX37" s="398"/>
      <c r="AY37" s="399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439"/>
    </row>
    <row r="38" spans="2:62" s="158" customFormat="1" ht="12.75">
      <c r="B38" s="216"/>
      <c r="C38" s="217"/>
      <c r="D38" s="218"/>
      <c r="E38" s="218"/>
      <c r="F38" s="219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76"/>
      <c r="AD38" s="217"/>
      <c r="AE38" s="277"/>
      <c r="AF38" s="276"/>
      <c r="AG38" s="325"/>
      <c r="AH38" s="276"/>
      <c r="AI38" s="247"/>
      <c r="AJ38" s="326"/>
      <c r="AK38" s="327">
        <f>SUM(AM38,AW38)</f>
        <v>0</v>
      </c>
      <c r="AL38" s="328"/>
      <c r="AM38" s="329">
        <f>SUM(AO38:AV38)</f>
        <v>0</v>
      </c>
      <c r="AN38" s="328"/>
      <c r="AO38" s="359"/>
      <c r="AP38" s="360"/>
      <c r="AQ38" s="359"/>
      <c r="AR38" s="360"/>
      <c r="AS38" s="359"/>
      <c r="AT38" s="360"/>
      <c r="AU38" s="359"/>
      <c r="AV38" s="360"/>
      <c r="AW38" s="359"/>
      <c r="AX38" s="400"/>
      <c r="AY38" s="401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40"/>
    </row>
    <row r="39" spans="2:62" s="159" customFormat="1" ht="6.75" customHeight="1"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44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44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44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441"/>
    </row>
    <row r="40" spans="2:62" s="158" customFormat="1" ht="12">
      <c r="B40" s="223"/>
      <c r="C40" s="224" t="s">
        <v>180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45" t="s">
        <v>181</v>
      </c>
      <c r="S40" s="246"/>
      <c r="T40" s="246"/>
      <c r="U40" s="246"/>
      <c r="V40" s="246"/>
      <c r="W40" s="246"/>
      <c r="X40" s="246"/>
      <c r="Y40" s="246"/>
      <c r="Z40" s="246"/>
      <c r="AA40" s="278"/>
      <c r="AB40" s="279"/>
      <c r="AC40" s="279"/>
      <c r="AD40" s="279"/>
      <c r="AE40" s="279"/>
      <c r="AF40" s="279"/>
      <c r="AG40" s="279"/>
      <c r="AH40" s="279"/>
      <c r="AI40" s="279"/>
      <c r="AJ40" s="330"/>
      <c r="AK40" s="331">
        <f>SUM(AM40,AW40)</f>
        <v>0</v>
      </c>
      <c r="AL40" s="122"/>
      <c r="AM40" s="332">
        <f>SUM(AO40:AV40)</f>
        <v>0</v>
      </c>
      <c r="AN40" s="333"/>
      <c r="AO40" s="332"/>
      <c r="AP40" s="333"/>
      <c r="AQ40" s="332"/>
      <c r="AR40" s="333"/>
      <c r="AS40" s="332"/>
      <c r="AT40" s="333"/>
      <c r="AU40" s="332"/>
      <c r="AV40" s="333"/>
      <c r="AW40" s="332"/>
      <c r="AX40" s="403"/>
      <c r="AY40" s="404">
        <f aca="true" t="shared" si="2" ref="AY40:BJ40">SUM(AY36:AY38)</f>
        <v>0</v>
      </c>
      <c r="AZ40" s="405">
        <f t="shared" si="2"/>
        <v>0</v>
      </c>
      <c r="BA40" s="405">
        <f t="shared" si="2"/>
        <v>0</v>
      </c>
      <c r="BB40" s="405">
        <f t="shared" si="2"/>
        <v>0</v>
      </c>
      <c r="BC40" s="405">
        <f t="shared" si="2"/>
        <v>0</v>
      </c>
      <c r="BD40" s="405">
        <f t="shared" si="2"/>
        <v>0</v>
      </c>
      <c r="BE40" s="405">
        <f t="shared" si="2"/>
        <v>0</v>
      </c>
      <c r="BF40" s="405">
        <f t="shared" si="2"/>
        <v>0</v>
      </c>
      <c r="BG40" s="405">
        <f t="shared" si="2"/>
        <v>0</v>
      </c>
      <c r="BH40" s="405">
        <f t="shared" si="2"/>
        <v>0</v>
      </c>
      <c r="BI40" s="442">
        <f t="shared" si="2"/>
        <v>0</v>
      </c>
      <c r="BJ40" s="443">
        <f t="shared" si="2"/>
        <v>0</v>
      </c>
    </row>
    <row r="41" spans="2:62" ht="12">
      <c r="B41" s="226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47" t="s">
        <v>182</v>
      </c>
      <c r="S41" s="167"/>
      <c r="T41" s="167"/>
      <c r="U41" s="167"/>
      <c r="V41" s="167"/>
      <c r="W41" s="167"/>
      <c r="X41" s="167"/>
      <c r="Y41" s="167"/>
      <c r="Z41" s="167"/>
      <c r="AA41" s="159"/>
      <c r="AB41" s="167"/>
      <c r="AC41" s="167"/>
      <c r="AD41" s="167"/>
      <c r="AE41" s="167"/>
      <c r="AF41" s="167"/>
      <c r="AG41" s="167"/>
      <c r="AH41" s="167"/>
      <c r="AI41" s="167"/>
      <c r="AJ41" s="167"/>
      <c r="AK41" s="334">
        <f>SUM(AM41,AW41)</f>
        <v>0</v>
      </c>
      <c r="AL41" s="335"/>
      <c r="AM41" s="336">
        <f>SUM(AO41:AV41)</f>
        <v>0</v>
      </c>
      <c r="AN41" s="337"/>
      <c r="AO41" s="336"/>
      <c r="AP41" s="337"/>
      <c r="AQ41" s="336"/>
      <c r="AR41" s="337"/>
      <c r="AS41" s="336"/>
      <c r="AT41" s="337"/>
      <c r="AU41" s="336"/>
      <c r="AV41" s="337"/>
      <c r="AW41" s="336"/>
      <c r="AX41" s="406"/>
      <c r="AY41" s="407">
        <f aca="true" t="shared" si="3" ref="AY41:BJ41">AY40</f>
        <v>0</v>
      </c>
      <c r="AZ41" s="408">
        <f t="shared" si="3"/>
        <v>0</v>
      </c>
      <c r="BA41" s="408">
        <f t="shared" si="3"/>
        <v>0</v>
      </c>
      <c r="BB41" s="408">
        <f t="shared" si="3"/>
        <v>0</v>
      </c>
      <c r="BC41" s="408">
        <f t="shared" si="3"/>
        <v>0</v>
      </c>
      <c r="BD41" s="408">
        <f t="shared" si="3"/>
        <v>0</v>
      </c>
      <c r="BE41" s="408">
        <f t="shared" si="3"/>
        <v>0</v>
      </c>
      <c r="BF41" s="408">
        <f t="shared" si="3"/>
        <v>0</v>
      </c>
      <c r="BG41" s="408">
        <f t="shared" si="3"/>
        <v>0</v>
      </c>
      <c r="BH41" s="408">
        <f t="shared" si="3"/>
        <v>0</v>
      </c>
      <c r="BI41" s="408">
        <f t="shared" si="3"/>
        <v>0</v>
      </c>
      <c r="BJ41" s="444">
        <f t="shared" si="3"/>
        <v>0</v>
      </c>
    </row>
    <row r="42" spans="2:62" ht="12">
      <c r="B42" s="226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48" t="s">
        <v>329</v>
      </c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167"/>
      <c r="AE42" s="167"/>
      <c r="AF42" s="167"/>
      <c r="AG42" s="167"/>
      <c r="AH42" s="167"/>
      <c r="AI42" s="167"/>
      <c r="AJ42" s="167"/>
      <c r="AK42" s="334"/>
      <c r="AL42" s="335"/>
      <c r="AM42" s="338"/>
      <c r="AN42" s="337"/>
      <c r="AO42" s="338"/>
      <c r="AP42" s="337"/>
      <c r="AQ42" s="338"/>
      <c r="AR42" s="337"/>
      <c r="AS42" s="338"/>
      <c r="AT42" s="337"/>
      <c r="AU42" s="338"/>
      <c r="AV42" s="337"/>
      <c r="AW42" s="338"/>
      <c r="AX42" s="338"/>
      <c r="AY42" s="407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44"/>
    </row>
    <row r="43" spans="2:62" ht="12.75">
      <c r="B43" s="226"/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47" t="s">
        <v>330</v>
      </c>
      <c r="S43" s="167"/>
      <c r="T43" s="167"/>
      <c r="U43" s="167"/>
      <c r="V43" s="167"/>
      <c r="W43" s="167"/>
      <c r="X43" s="167"/>
      <c r="Y43" s="167"/>
      <c r="Z43" s="167"/>
      <c r="AA43" s="159"/>
      <c r="AB43" s="167"/>
      <c r="AC43" s="167"/>
      <c r="AD43" s="167"/>
      <c r="AE43" s="167"/>
      <c r="AF43" s="167"/>
      <c r="AG43" s="167"/>
      <c r="AH43" s="167"/>
      <c r="AI43" s="167"/>
      <c r="AJ43" s="167"/>
      <c r="AK43" s="339"/>
      <c r="AL43" s="340"/>
      <c r="AM43" s="341"/>
      <c r="AN43" s="342"/>
      <c r="AO43" s="341"/>
      <c r="AP43" s="342"/>
      <c r="AQ43" s="341"/>
      <c r="AR43" s="342"/>
      <c r="AS43" s="341"/>
      <c r="AT43" s="342"/>
      <c r="AU43" s="341"/>
      <c r="AV43" s="342"/>
      <c r="AW43" s="341"/>
      <c r="AX43" s="341"/>
      <c r="AY43" s="409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45"/>
    </row>
    <row r="44" spans="2:62" ht="12">
      <c r="B44" s="226"/>
      <c r="C44" s="229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47" t="s">
        <v>183</v>
      </c>
      <c r="S44" s="167"/>
      <c r="T44" s="167"/>
      <c r="U44" s="167"/>
      <c r="V44" s="167"/>
      <c r="W44" s="167"/>
      <c r="X44" s="167"/>
      <c r="Y44" s="167"/>
      <c r="Z44" s="167"/>
      <c r="AB44" s="280"/>
      <c r="AC44" s="280"/>
      <c r="AD44" s="280"/>
      <c r="AE44" s="280"/>
      <c r="AF44" s="280"/>
      <c r="AG44" s="280"/>
      <c r="AH44" s="280"/>
      <c r="AI44" s="280"/>
      <c r="AJ44" s="280"/>
      <c r="AK44" s="343">
        <f>SUM(AY44:BJ44)</f>
        <v>0</v>
      </c>
      <c r="AL44" s="344"/>
      <c r="AM44" s="345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411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46"/>
    </row>
    <row r="45" spans="1:62" ht="12">
      <c r="A45" s="230">
        <f>AW45</f>
        <v>0</v>
      </c>
      <c r="B45" s="22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49" t="s">
        <v>184</v>
      </c>
      <c r="S45" s="167"/>
      <c r="T45" s="167"/>
      <c r="U45" s="167"/>
      <c r="V45" s="247"/>
      <c r="W45" s="167"/>
      <c r="X45" s="167"/>
      <c r="Y45" s="167"/>
      <c r="Z45" s="167"/>
      <c r="AB45" s="281"/>
      <c r="AC45" s="281"/>
      <c r="AD45" s="281"/>
      <c r="AE45" s="281"/>
      <c r="AF45" s="281"/>
      <c r="AG45" s="281"/>
      <c r="AH45" s="281"/>
      <c r="AI45" s="281"/>
      <c r="AJ45" s="281"/>
      <c r="AK45" s="346">
        <f>SUM(AY45:BJ45)</f>
        <v>0</v>
      </c>
      <c r="AL45" s="347"/>
      <c r="AM45" s="348" t="s">
        <v>331</v>
      </c>
      <c r="AN45" s="247"/>
      <c r="AO45" s="247"/>
      <c r="AP45" s="247"/>
      <c r="AQ45" s="247"/>
      <c r="AR45" s="247"/>
      <c r="AS45" s="247"/>
      <c r="AT45" s="247"/>
      <c r="AU45" s="247"/>
      <c r="AV45" s="361"/>
      <c r="AW45" s="413">
        <f>AK40/KCU+AK45+MPNE</f>
        <v>0</v>
      </c>
      <c r="AX45" s="414"/>
      <c r="AY45" s="187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434"/>
    </row>
    <row r="46" spans="2:62" ht="12.75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50" t="s">
        <v>185</v>
      </c>
      <c r="S46" s="232"/>
      <c r="T46" s="232"/>
      <c r="U46" s="232"/>
      <c r="V46" s="251"/>
      <c r="W46" s="232"/>
      <c r="X46" s="232"/>
      <c r="Y46" s="232"/>
      <c r="Z46" s="232"/>
      <c r="AA46" s="195"/>
      <c r="AB46" s="282"/>
      <c r="AC46" s="282"/>
      <c r="AD46" s="282"/>
      <c r="AE46" s="282"/>
      <c r="AF46" s="282"/>
      <c r="AG46" s="282"/>
      <c r="AH46" s="282"/>
      <c r="AI46" s="282"/>
      <c r="AJ46" s="282"/>
      <c r="AK46" s="349">
        <f>SUM(AY46:BJ46)</f>
        <v>0</v>
      </c>
      <c r="AL46" s="350"/>
      <c r="AM46" s="351"/>
      <c r="AN46" s="251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415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447"/>
    </row>
    <row r="47" spans="55:62" ht="12">
      <c r="BC47" s="158"/>
      <c r="BD47" s="158"/>
      <c r="BE47" s="158"/>
      <c r="BF47" s="158"/>
      <c r="BG47" s="158"/>
      <c r="BH47" s="158"/>
      <c r="BI47" s="158"/>
      <c r="BJ47" s="158"/>
    </row>
    <row r="48" spans="55:62" ht="12">
      <c r="BC48" s="158"/>
      <c r="BD48" s="158"/>
      <c r="BE48" s="158"/>
      <c r="BF48" s="158"/>
      <c r="BG48" s="158"/>
      <c r="BH48" s="158"/>
      <c r="BI48" s="158"/>
      <c r="BJ48" s="158"/>
    </row>
    <row r="49" spans="55:62" ht="12">
      <c r="BC49" s="158"/>
      <c r="BD49" s="158"/>
      <c r="BE49" s="158"/>
      <c r="BF49" s="158"/>
      <c r="BG49" s="158"/>
      <c r="BH49" s="158"/>
      <c r="BI49" s="158"/>
      <c r="BJ49" s="158"/>
    </row>
    <row r="50" spans="55:62" ht="12">
      <c r="BC50" s="158"/>
      <c r="BD50" s="158"/>
      <c r="BE50" s="158"/>
      <c r="BF50" s="158"/>
      <c r="BG50" s="158"/>
      <c r="BH50" s="158"/>
      <c r="BI50" s="158"/>
      <c r="BJ50" s="158"/>
    </row>
    <row r="51" spans="55:62" ht="12">
      <c r="BC51" s="158"/>
      <c r="BD51" s="158"/>
      <c r="BE51" s="158"/>
      <c r="BF51" s="158"/>
      <c r="BG51" s="158"/>
      <c r="BH51" s="158"/>
      <c r="BI51" s="158"/>
      <c r="BJ51" s="158"/>
    </row>
    <row r="52" spans="55:62" ht="12">
      <c r="BC52" s="158"/>
      <c r="BD52" s="158"/>
      <c r="BE52" s="158"/>
      <c r="BF52" s="158"/>
      <c r="BG52" s="158"/>
      <c r="BH52" s="158"/>
      <c r="BI52" s="158"/>
      <c r="BJ52" s="158"/>
    </row>
    <row r="53" spans="55:62" ht="12">
      <c r="BC53" s="158"/>
      <c r="BD53" s="158"/>
      <c r="BE53" s="158"/>
      <c r="BF53" s="158"/>
      <c r="BG53" s="158"/>
      <c r="BH53" s="158"/>
      <c r="BI53" s="158"/>
      <c r="BJ53" s="158"/>
    </row>
    <row r="54" spans="55:62" ht="12">
      <c r="BC54" s="158"/>
      <c r="BD54" s="158"/>
      <c r="BE54" s="158"/>
      <c r="BF54" s="158"/>
      <c r="BG54" s="158"/>
      <c r="BH54" s="158"/>
      <c r="BI54" s="158"/>
      <c r="BJ54" s="158"/>
    </row>
    <row r="55" spans="55:62" ht="12">
      <c r="BC55" s="158"/>
      <c r="BD55" s="158"/>
      <c r="BE55" s="158"/>
      <c r="BF55" s="158"/>
      <c r="BG55" s="158"/>
      <c r="BH55" s="158"/>
      <c r="BI55" s="158"/>
      <c r="BJ55" s="158"/>
    </row>
    <row r="56" spans="55:62" ht="12">
      <c r="BC56" s="158"/>
      <c r="BD56" s="158"/>
      <c r="BE56" s="158"/>
      <c r="BF56" s="158"/>
      <c r="BG56" s="158"/>
      <c r="BH56" s="158"/>
      <c r="BI56" s="158"/>
      <c r="BJ56" s="158"/>
    </row>
    <row r="57" spans="55:62" ht="12">
      <c r="BC57" s="158"/>
      <c r="BD57" s="158"/>
      <c r="BE57" s="158"/>
      <c r="BF57" s="158"/>
      <c r="BG57" s="158"/>
      <c r="BH57" s="158"/>
      <c r="BI57" s="158"/>
      <c r="BJ57" s="158"/>
    </row>
    <row r="58" spans="55:62" ht="12">
      <c r="BC58" s="158"/>
      <c r="BD58" s="158"/>
      <c r="BE58" s="158"/>
      <c r="BF58" s="158"/>
      <c r="BG58" s="158"/>
      <c r="BH58" s="158"/>
      <c r="BI58" s="158"/>
      <c r="BJ58" s="158"/>
    </row>
    <row r="59" spans="55:62" ht="12">
      <c r="BC59" s="158"/>
      <c r="BD59" s="158"/>
      <c r="BE59" s="158"/>
      <c r="BF59" s="158"/>
      <c r="BG59" s="158"/>
      <c r="BH59" s="158"/>
      <c r="BI59" s="158"/>
      <c r="BJ59" s="158"/>
    </row>
    <row r="60" spans="55:62" ht="12">
      <c r="BC60" s="158"/>
      <c r="BD60" s="158"/>
      <c r="BE60" s="158"/>
      <c r="BF60" s="158"/>
      <c r="BG60" s="158"/>
      <c r="BH60" s="158"/>
      <c r="BI60" s="158"/>
      <c r="BJ60" s="158"/>
    </row>
    <row r="61" spans="55:62" ht="12">
      <c r="BC61" s="158"/>
      <c r="BD61" s="158"/>
      <c r="BE61" s="158"/>
      <c r="BF61" s="158"/>
      <c r="BG61" s="158"/>
      <c r="BH61" s="158"/>
      <c r="BI61" s="158"/>
      <c r="BJ61" s="158"/>
    </row>
    <row r="62" spans="55:62" ht="12">
      <c r="BC62" s="158"/>
      <c r="BD62" s="158"/>
      <c r="BE62" s="158"/>
      <c r="BF62" s="158"/>
      <c r="BG62" s="158"/>
      <c r="BH62" s="158"/>
      <c r="BI62" s="158"/>
      <c r="BJ62" s="158"/>
    </row>
    <row r="63" spans="55:62" ht="12">
      <c r="BC63" s="158"/>
      <c r="BD63" s="158"/>
      <c r="BE63" s="158"/>
      <c r="BF63" s="158"/>
      <c r="BG63" s="158"/>
      <c r="BH63" s="158"/>
      <c r="BI63" s="158"/>
      <c r="BJ63" s="158"/>
    </row>
    <row r="64" spans="55:62" ht="12">
      <c r="BC64" s="158"/>
      <c r="BD64" s="158"/>
      <c r="BE64" s="158"/>
      <c r="BF64" s="158"/>
      <c r="BG64" s="158"/>
      <c r="BH64" s="158"/>
      <c r="BI64" s="158"/>
      <c r="BJ64" s="158"/>
    </row>
    <row r="65" spans="55:62" ht="12">
      <c r="BC65" s="158"/>
      <c r="BD65" s="158"/>
      <c r="BE65" s="158"/>
      <c r="BF65" s="158"/>
      <c r="BG65" s="158"/>
      <c r="BH65" s="158"/>
      <c r="BI65" s="158"/>
      <c r="BJ65" s="158"/>
    </row>
  </sheetData>
  <sheetProtection/>
  <mergeCells count="121">
    <mergeCell ref="B1:L1"/>
    <mergeCell ref="AM1:BI1"/>
    <mergeCell ref="B2:L2"/>
    <mergeCell ref="B3:L3"/>
    <mergeCell ref="N3:AH3"/>
    <mergeCell ref="B4:L4"/>
    <mergeCell ref="N4:AH4"/>
    <mergeCell ref="B5:L5"/>
    <mergeCell ref="N5:AH5"/>
    <mergeCell ref="AN5:BJ5"/>
    <mergeCell ref="AN6:BJ6"/>
    <mergeCell ref="D7:F7"/>
    <mergeCell ref="H7:L7"/>
    <mergeCell ref="AN7:BJ7"/>
    <mergeCell ref="H8:L8"/>
    <mergeCell ref="AI8:BJ8"/>
    <mergeCell ref="E9:F9"/>
    <mergeCell ref="H9:L9"/>
    <mergeCell ref="AN9:BJ9"/>
    <mergeCell ref="V11:AD11"/>
    <mergeCell ref="BC11:BJ11"/>
    <mergeCell ref="AY23:BB23"/>
    <mergeCell ref="I25:J25"/>
    <mergeCell ref="L25:O25"/>
    <mergeCell ref="S25:U25"/>
    <mergeCell ref="Y25:AA25"/>
    <mergeCell ref="AE25:AG25"/>
    <mergeCell ref="AF27:AJ27"/>
    <mergeCell ref="AK27:AX27"/>
    <mergeCell ref="AY27:BJ27"/>
    <mergeCell ref="AF28:AJ28"/>
    <mergeCell ref="AM28:AV28"/>
    <mergeCell ref="C30:AC30"/>
    <mergeCell ref="AY30:BJ30"/>
    <mergeCell ref="C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C36"/>
    <mergeCell ref="AD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AK41:AL41"/>
    <mergeCell ref="AM41:AN41"/>
    <mergeCell ref="AO41:AP41"/>
    <mergeCell ref="AQ41:AR41"/>
    <mergeCell ref="AS41:AT41"/>
    <mergeCell ref="AU41:AV41"/>
    <mergeCell ref="AW41:AX41"/>
    <mergeCell ref="R42:AC42"/>
    <mergeCell ref="AK44:AL44"/>
    <mergeCell ref="AK45:AL45"/>
    <mergeCell ref="AW45:AX45"/>
    <mergeCell ref="AK46:AL46"/>
    <mergeCell ref="B13:B16"/>
    <mergeCell ref="B27:B33"/>
    <mergeCell ref="AD27:AD32"/>
    <mergeCell ref="AE27:AE32"/>
    <mergeCell ref="AJ29:AJ32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C41:Q44"/>
    <mergeCell ref="AK28:AL33"/>
    <mergeCell ref="AW28:AX33"/>
    <mergeCell ref="AF29:AG32"/>
    <mergeCell ref="AH29:AI32"/>
    <mergeCell ref="AM29:AN33"/>
    <mergeCell ref="AO29:AP33"/>
    <mergeCell ref="AQ29:AR33"/>
    <mergeCell ref="AS29:AT33"/>
    <mergeCell ref="AU29:AV33"/>
    <mergeCell ref="AM2:BJ3"/>
    <mergeCell ref="N6:AH7"/>
  </mergeCells>
  <printOptions horizontalCentered="1"/>
  <pageMargins left="0.2" right="0.2" top="0.35" bottom="0.47" header="0.24" footer="0.24"/>
  <pageSetup horizontalDpi="300" verticalDpi="300" orientation="landscape" paperSize="9" scale="65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workbookViewId="0" topLeftCell="A1">
      <selection activeCell="A1" sqref="A1:T1"/>
    </sheetView>
  </sheetViews>
  <sheetFormatPr defaultColWidth="8.875" defaultRowHeight="12.75"/>
  <cols>
    <col min="1" max="1" width="41.00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7" width="5.00390625" style="113" customWidth="1"/>
    <col min="8" max="8" width="4.75390625" style="113" customWidth="1"/>
    <col min="9" max="9" width="4.875" style="113" customWidth="1"/>
    <col min="10" max="11" width="4.125" style="113" customWidth="1"/>
    <col min="12" max="12" width="7.125" style="113" customWidth="1"/>
    <col min="13" max="13" width="5.00390625" style="113" customWidth="1"/>
    <col min="14" max="14" width="6.00390625" style="113" customWidth="1"/>
    <col min="15" max="15" width="5.75390625" style="113" customWidth="1"/>
    <col min="16" max="16" width="4.125" style="113" customWidth="1"/>
    <col min="17" max="17" width="4.25390625" style="113" customWidth="1"/>
    <col min="18" max="18" width="4.625" style="113" customWidth="1"/>
    <col min="19" max="19" width="4.00390625" style="113" customWidth="1"/>
    <col min="20" max="20" width="4.125" style="113" customWidth="1"/>
    <col min="21" max="16384" width="9.125" style="113" bestFit="1" customWidth="1"/>
  </cols>
  <sheetData>
    <row r="1" spans="1:20" ht="12">
      <c r="A1" s="116" t="s">
        <v>332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2">
      <c r="A4" s="116" t="s">
        <v>333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18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20" ht="12">
      <c r="A8" s="131" t="s">
        <v>334</v>
      </c>
      <c r="B8" s="132" t="s">
        <v>335</v>
      </c>
      <c r="C8" s="133" t="s">
        <v>336</v>
      </c>
      <c r="D8" s="133"/>
      <c r="E8" s="133"/>
      <c r="F8" s="133"/>
      <c r="G8" s="133"/>
      <c r="H8" s="133"/>
      <c r="I8" s="133"/>
      <c r="J8" s="133"/>
      <c r="K8" s="133"/>
      <c r="L8" s="133" t="s">
        <v>337</v>
      </c>
      <c r="M8" s="133"/>
      <c r="N8" s="133"/>
      <c r="O8" s="133"/>
      <c r="P8" s="133"/>
      <c r="Q8" s="133"/>
      <c r="R8" s="133"/>
      <c r="S8" s="133"/>
      <c r="T8" s="147"/>
    </row>
    <row r="9" spans="1:20" ht="12">
      <c r="A9" s="134"/>
      <c r="B9" s="135"/>
      <c r="C9" s="135" t="s">
        <v>338</v>
      </c>
      <c r="D9" s="135" t="s">
        <v>339</v>
      </c>
      <c r="E9" s="123" t="s">
        <v>340</v>
      </c>
      <c r="F9" s="123"/>
      <c r="G9" s="123"/>
      <c r="H9" s="123"/>
      <c r="I9" s="123"/>
      <c r="J9" s="143" t="s">
        <v>341</v>
      </c>
      <c r="K9" s="144"/>
      <c r="L9" s="135" t="s">
        <v>338</v>
      </c>
      <c r="M9" s="135" t="s">
        <v>342</v>
      </c>
      <c r="N9" s="123" t="s">
        <v>340</v>
      </c>
      <c r="O9" s="123"/>
      <c r="P9" s="123"/>
      <c r="Q9" s="123"/>
      <c r="R9" s="123"/>
      <c r="S9" s="143" t="s">
        <v>341</v>
      </c>
      <c r="T9" s="148"/>
    </row>
    <row r="10" spans="1:20" ht="12">
      <c r="A10" s="134"/>
      <c r="B10" s="135"/>
      <c r="C10" s="135"/>
      <c r="D10" s="135"/>
      <c r="E10" s="135" t="s">
        <v>343</v>
      </c>
      <c r="F10" s="123" t="s">
        <v>344</v>
      </c>
      <c r="G10" s="123"/>
      <c r="H10" s="123"/>
      <c r="I10" s="123"/>
      <c r="J10" s="145"/>
      <c r="K10" s="146"/>
      <c r="L10" s="135"/>
      <c r="M10" s="135"/>
      <c r="N10" s="135" t="s">
        <v>343</v>
      </c>
      <c r="O10" s="123" t="s">
        <v>344</v>
      </c>
      <c r="P10" s="123"/>
      <c r="Q10" s="123"/>
      <c r="R10" s="123"/>
      <c r="S10" s="145"/>
      <c r="T10" s="149"/>
    </row>
    <row r="11" spans="1:20" ht="12.75">
      <c r="A11" s="136"/>
      <c r="B11" s="137"/>
      <c r="C11" s="137"/>
      <c r="D11" s="137"/>
      <c r="E11" s="137"/>
      <c r="F11" s="138" t="s">
        <v>345</v>
      </c>
      <c r="G11" s="138" t="s">
        <v>346</v>
      </c>
      <c r="H11" s="138" t="s">
        <v>347</v>
      </c>
      <c r="I11" s="138" t="s">
        <v>348</v>
      </c>
      <c r="J11" s="138" t="s">
        <v>349</v>
      </c>
      <c r="K11" s="138" t="s">
        <v>350</v>
      </c>
      <c r="L11" s="137"/>
      <c r="M11" s="137"/>
      <c r="N11" s="137"/>
      <c r="O11" s="138" t="s">
        <v>345</v>
      </c>
      <c r="P11" s="138" t="s">
        <v>346</v>
      </c>
      <c r="Q11" s="138" t="s">
        <v>347</v>
      </c>
      <c r="R11" s="138" t="s">
        <v>348</v>
      </c>
      <c r="S11" s="138" t="s">
        <v>349</v>
      </c>
      <c r="T11" s="150" t="s">
        <v>350</v>
      </c>
    </row>
    <row r="12" spans="1:20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4"/>
      <c r="K12" s="124"/>
      <c r="L12" s="123"/>
      <c r="M12" s="123"/>
      <c r="N12" s="123"/>
      <c r="O12" s="123"/>
      <c r="P12" s="123"/>
      <c r="Q12" s="123"/>
      <c r="R12" s="123"/>
      <c r="S12" s="124" t="s">
        <v>351</v>
      </c>
      <c r="T12" s="151" t="s">
        <v>351</v>
      </c>
    </row>
    <row r="13" spans="1:20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4"/>
      <c r="K13" s="124"/>
      <c r="L13" s="123"/>
      <c r="M13" s="123"/>
      <c r="N13" s="123"/>
      <c r="O13" s="123"/>
      <c r="P13" s="123"/>
      <c r="Q13" s="123"/>
      <c r="R13" s="123"/>
      <c r="S13" s="124" t="s">
        <v>351</v>
      </c>
      <c r="T13" s="151" t="s">
        <v>351</v>
      </c>
    </row>
    <row r="14" spans="1:20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4"/>
      <c r="K14" s="124"/>
      <c r="L14" s="123"/>
      <c r="M14" s="123"/>
      <c r="N14" s="123"/>
      <c r="O14" s="123"/>
      <c r="P14" s="123"/>
      <c r="Q14" s="123"/>
      <c r="R14" s="123"/>
      <c r="S14" s="124" t="s">
        <v>351</v>
      </c>
      <c r="T14" s="151" t="s">
        <v>351</v>
      </c>
    </row>
    <row r="15" spans="1:20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 t="s">
        <v>351</v>
      </c>
      <c r="T15" s="152" t="s">
        <v>351</v>
      </c>
    </row>
    <row r="16" spans="1:20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9"/>
      <c r="K16" s="129"/>
      <c r="L16" s="129"/>
      <c r="M16" s="128"/>
      <c r="N16" s="128"/>
      <c r="O16" s="128"/>
      <c r="P16" s="128"/>
      <c r="Q16" s="128"/>
      <c r="R16" s="128"/>
      <c r="S16" s="129"/>
      <c r="T16" s="153"/>
    </row>
    <row r="17" spans="1:19" s="112" customFormat="1" ht="12">
      <c r="A17" s="130"/>
      <c r="J17" s="130"/>
      <c r="K17" s="130"/>
      <c r="Q17" s="130"/>
      <c r="R17" s="130"/>
      <c r="S17" s="154"/>
    </row>
    <row r="18" ht="12">
      <c r="S18" s="154"/>
    </row>
    <row r="19" ht="12">
      <c r="S19" s="154"/>
    </row>
    <row r="20" spans="15:19" ht="12">
      <c r="O20" s="113" t="s">
        <v>26</v>
      </c>
      <c r="S20" s="154"/>
    </row>
  </sheetData>
  <sheetProtection/>
  <mergeCells count="21">
    <mergeCell ref="A1:T1"/>
    <mergeCell ref="A2:T2"/>
    <mergeCell ref="A4:T4"/>
    <mergeCell ref="A5:T5"/>
    <mergeCell ref="A6:T6"/>
    <mergeCell ref="C8:K8"/>
    <mergeCell ref="L8:T8"/>
    <mergeCell ref="E9:I9"/>
    <mergeCell ref="N9:R9"/>
    <mergeCell ref="F10:I10"/>
    <mergeCell ref="O10:R10"/>
    <mergeCell ref="A8:A11"/>
    <mergeCell ref="B8:B11"/>
    <mergeCell ref="C9:C11"/>
    <mergeCell ref="D9:D11"/>
    <mergeCell ref="E10:E11"/>
    <mergeCell ref="L9:L11"/>
    <mergeCell ref="M9:M11"/>
    <mergeCell ref="N10:N11"/>
    <mergeCell ref="J9:K10"/>
    <mergeCell ref="S9:T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workbookViewId="0" topLeftCell="A1">
      <selection activeCell="A1" sqref="A1:V1"/>
    </sheetView>
  </sheetViews>
  <sheetFormatPr defaultColWidth="8.875" defaultRowHeight="12.75"/>
  <cols>
    <col min="1" max="1" width="37.25390625" style="113" customWidth="1"/>
    <col min="2" max="2" width="6.75390625" style="113" customWidth="1"/>
    <col min="3" max="3" width="7.375" style="113" customWidth="1"/>
    <col min="4" max="4" width="5.25390625" style="113" customWidth="1"/>
    <col min="5" max="5" width="5.625" style="113" customWidth="1"/>
    <col min="6" max="6" width="5.75390625" style="113" customWidth="1"/>
    <col min="7" max="8" width="4.75390625" style="113" customWidth="1"/>
    <col min="9" max="10" width="3.75390625" style="113" customWidth="1"/>
    <col min="11" max="12" width="4.125" style="113" customWidth="1"/>
    <col min="13" max="13" width="7.125" style="113" customWidth="1"/>
    <col min="14" max="14" width="5.00390625" style="113" customWidth="1"/>
    <col min="15" max="15" width="6.00390625" style="113" customWidth="1"/>
    <col min="16" max="16" width="5.75390625" style="113" customWidth="1"/>
    <col min="17" max="18" width="4.75390625" style="113" customWidth="1"/>
    <col min="19" max="20" width="3.75390625" style="113" customWidth="1"/>
    <col min="21" max="21" width="4.00390625" style="113" customWidth="1"/>
    <col min="22" max="22" width="4.125" style="113" customWidth="1"/>
    <col min="23" max="16384" width="9.125" style="113" bestFit="1" customWidth="1"/>
  </cols>
  <sheetData>
    <row r="1" spans="1:22" ht="12">
      <c r="A1" s="116" t="s">
        <v>332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2">
      <c r="A4" s="116" t="s">
        <v>333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1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0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2" ht="12">
      <c r="A8" s="131" t="s">
        <v>334</v>
      </c>
      <c r="B8" s="132" t="s">
        <v>335</v>
      </c>
      <c r="C8" s="133" t="s">
        <v>336</v>
      </c>
      <c r="D8" s="133"/>
      <c r="E8" s="133"/>
      <c r="F8" s="133"/>
      <c r="G8" s="133"/>
      <c r="H8" s="133"/>
      <c r="I8" s="133"/>
      <c r="J8" s="133"/>
      <c r="K8" s="133"/>
      <c r="L8" s="133"/>
      <c r="M8" s="133" t="s">
        <v>337</v>
      </c>
      <c r="N8" s="133"/>
      <c r="O8" s="133"/>
      <c r="P8" s="133"/>
      <c r="Q8" s="133"/>
      <c r="R8" s="133"/>
      <c r="S8" s="133"/>
      <c r="T8" s="133"/>
      <c r="U8" s="133"/>
      <c r="V8" s="147"/>
    </row>
    <row r="9" spans="1:22" ht="12">
      <c r="A9" s="134"/>
      <c r="B9" s="135"/>
      <c r="C9" s="135" t="s">
        <v>338</v>
      </c>
      <c r="D9" s="135" t="s">
        <v>339</v>
      </c>
      <c r="E9" s="123" t="s">
        <v>340</v>
      </c>
      <c r="F9" s="123"/>
      <c r="G9" s="123"/>
      <c r="H9" s="123"/>
      <c r="I9" s="123"/>
      <c r="J9" s="123"/>
      <c r="K9" s="143" t="s">
        <v>341</v>
      </c>
      <c r="L9" s="144"/>
      <c r="M9" s="135" t="s">
        <v>338</v>
      </c>
      <c r="N9" s="135" t="s">
        <v>342</v>
      </c>
      <c r="O9" s="123" t="s">
        <v>340</v>
      </c>
      <c r="P9" s="123"/>
      <c r="Q9" s="123"/>
      <c r="R9" s="123"/>
      <c r="S9" s="123"/>
      <c r="T9" s="123"/>
      <c r="U9" s="143" t="s">
        <v>341</v>
      </c>
      <c r="V9" s="148"/>
    </row>
    <row r="10" spans="1:22" ht="12">
      <c r="A10" s="134"/>
      <c r="B10" s="135"/>
      <c r="C10" s="135"/>
      <c r="D10" s="135"/>
      <c r="E10" s="135" t="s">
        <v>343</v>
      </c>
      <c r="F10" s="123" t="s">
        <v>344</v>
      </c>
      <c r="G10" s="123"/>
      <c r="H10" s="123"/>
      <c r="I10" s="123"/>
      <c r="J10" s="123"/>
      <c r="K10" s="145"/>
      <c r="L10" s="146"/>
      <c r="M10" s="135"/>
      <c r="N10" s="135"/>
      <c r="O10" s="135" t="s">
        <v>343</v>
      </c>
      <c r="P10" s="123" t="s">
        <v>344</v>
      </c>
      <c r="Q10" s="123"/>
      <c r="R10" s="123"/>
      <c r="S10" s="123"/>
      <c r="T10" s="123"/>
      <c r="U10" s="145"/>
      <c r="V10" s="149"/>
    </row>
    <row r="11" spans="1:22" ht="12.75">
      <c r="A11" s="136"/>
      <c r="B11" s="137"/>
      <c r="C11" s="137"/>
      <c r="D11" s="137"/>
      <c r="E11" s="137"/>
      <c r="F11" s="138" t="s">
        <v>345</v>
      </c>
      <c r="G11" s="128" t="s">
        <v>346</v>
      </c>
      <c r="H11" s="128" t="s">
        <v>347</v>
      </c>
      <c r="I11" s="128" t="s">
        <v>348</v>
      </c>
      <c r="J11" s="128" t="s">
        <v>352</v>
      </c>
      <c r="K11" s="138" t="s">
        <v>349</v>
      </c>
      <c r="L11" s="138" t="s">
        <v>350</v>
      </c>
      <c r="M11" s="137"/>
      <c r="N11" s="137"/>
      <c r="O11" s="137"/>
      <c r="P11" s="138" t="s">
        <v>345</v>
      </c>
      <c r="Q11" s="128" t="s">
        <v>346</v>
      </c>
      <c r="R11" s="128" t="s">
        <v>347</v>
      </c>
      <c r="S11" s="128" t="s">
        <v>348</v>
      </c>
      <c r="T11" s="128" t="s">
        <v>352</v>
      </c>
      <c r="U11" s="138" t="s">
        <v>349</v>
      </c>
      <c r="V11" s="150" t="s">
        <v>350</v>
      </c>
    </row>
    <row r="12" spans="1:22" s="112" customFormat="1" ht="12">
      <c r="A12" s="139"/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124"/>
      <c r="M12" s="123"/>
      <c r="N12" s="123"/>
      <c r="O12" s="123"/>
      <c r="P12" s="123"/>
      <c r="Q12" s="123"/>
      <c r="R12" s="123"/>
      <c r="S12" s="123"/>
      <c r="T12" s="123"/>
      <c r="U12" s="124" t="s">
        <v>351</v>
      </c>
      <c r="V12" s="151" t="s">
        <v>351</v>
      </c>
    </row>
    <row r="13" spans="1:22" s="112" customFormat="1" ht="12">
      <c r="A13" s="140"/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24"/>
      <c r="M13" s="123"/>
      <c r="N13" s="123"/>
      <c r="O13" s="123"/>
      <c r="P13" s="123"/>
      <c r="Q13" s="123"/>
      <c r="R13" s="123"/>
      <c r="S13" s="123"/>
      <c r="T13" s="123"/>
      <c r="U13" s="124" t="s">
        <v>351</v>
      </c>
      <c r="V13" s="151" t="s">
        <v>351</v>
      </c>
    </row>
    <row r="14" spans="1:22" s="112" customFormat="1" ht="12">
      <c r="A14" s="139"/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124"/>
      <c r="M14" s="123"/>
      <c r="N14" s="123"/>
      <c r="O14" s="123"/>
      <c r="P14" s="123"/>
      <c r="Q14" s="123"/>
      <c r="R14" s="123"/>
      <c r="S14" s="123"/>
      <c r="T14" s="123"/>
      <c r="U14" s="124" t="s">
        <v>351</v>
      </c>
      <c r="V14" s="151" t="s">
        <v>351</v>
      </c>
    </row>
    <row r="15" spans="1:22" s="112" customFormat="1" ht="12">
      <c r="A15" s="141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 t="s">
        <v>351</v>
      </c>
      <c r="V15" s="152" t="s">
        <v>351</v>
      </c>
    </row>
    <row r="16" spans="1:22" s="112" customFormat="1" ht="12.75">
      <c r="A16" s="142"/>
      <c r="B16" s="128"/>
      <c r="C16" s="128" t="s">
        <v>26</v>
      </c>
      <c r="D16" s="128"/>
      <c r="E16" s="128"/>
      <c r="F16" s="128"/>
      <c r="G16" s="128"/>
      <c r="H16" s="128"/>
      <c r="I16" s="128"/>
      <c r="J16" s="128"/>
      <c r="K16" s="129"/>
      <c r="L16" s="129"/>
      <c r="M16" s="129"/>
      <c r="N16" s="128"/>
      <c r="O16" s="128"/>
      <c r="P16" s="128"/>
      <c r="Q16" s="128"/>
      <c r="R16" s="128"/>
      <c r="S16" s="128"/>
      <c r="T16" s="128"/>
      <c r="U16" s="129"/>
      <c r="V16" s="153"/>
    </row>
    <row r="17" spans="1:21" s="112" customFormat="1" ht="12">
      <c r="A17" s="130"/>
      <c r="K17" s="130"/>
      <c r="L17" s="130"/>
      <c r="R17" s="130"/>
      <c r="S17" s="130"/>
      <c r="T17" s="130"/>
      <c r="U17" s="154"/>
    </row>
    <row r="18" ht="12">
      <c r="U18" s="154"/>
    </row>
    <row r="19" ht="12">
      <c r="U19" s="154"/>
    </row>
    <row r="20" spans="16:21" ht="12">
      <c r="P20" s="113" t="s">
        <v>26</v>
      </c>
      <c r="U20" s="154"/>
    </row>
  </sheetData>
  <sheetProtection/>
  <mergeCells count="21">
    <mergeCell ref="A1:V1"/>
    <mergeCell ref="A2:V2"/>
    <mergeCell ref="A4:V4"/>
    <mergeCell ref="A5:V5"/>
    <mergeCell ref="A6:V6"/>
    <mergeCell ref="C8:L8"/>
    <mergeCell ref="M8:V8"/>
    <mergeCell ref="E9:J9"/>
    <mergeCell ref="O9:T9"/>
    <mergeCell ref="F10:J10"/>
    <mergeCell ref="P10:T10"/>
    <mergeCell ref="A8:A11"/>
    <mergeCell ref="B8:B11"/>
    <mergeCell ref="C9:C11"/>
    <mergeCell ref="D9:D11"/>
    <mergeCell ref="E10:E11"/>
    <mergeCell ref="M9:M11"/>
    <mergeCell ref="N9:N11"/>
    <mergeCell ref="O10:O11"/>
    <mergeCell ref="K9:L10"/>
    <mergeCell ref="U9:V10"/>
  </mergeCells>
  <printOptions horizontalCentered="1"/>
  <pageMargins left="0.39" right="0.39" top="0.39" bottom="0.51" header="0.24" footer="0.2"/>
  <pageSetup horizontalDpi="600" verticalDpi="600" orientation="landscape" paperSize="9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workbookViewId="0" topLeftCell="A1">
      <selection activeCell="A1" sqref="A1"/>
    </sheetView>
  </sheetViews>
  <sheetFormatPr defaultColWidth="8.875" defaultRowHeight="12.75"/>
  <cols>
    <col min="1" max="1" width="4.875" style="113" customWidth="1"/>
    <col min="2" max="2" width="49.875" style="113" customWidth="1"/>
    <col min="3" max="3" width="10.625" style="113" customWidth="1"/>
    <col min="4" max="4" width="7.125" style="113" customWidth="1"/>
    <col min="5" max="5" width="7.375" style="113" customWidth="1"/>
    <col min="6" max="6" width="15.375" style="113" customWidth="1"/>
    <col min="7" max="16384" width="9.125" style="113" bestFit="1" customWidth="1"/>
  </cols>
  <sheetData>
    <row r="2" spans="1:6" ht="12">
      <c r="A2" s="114" t="s">
        <v>332</v>
      </c>
      <c r="B2" s="46"/>
      <c r="C2" s="46"/>
      <c r="D2" s="46"/>
      <c r="E2" s="46"/>
      <c r="F2" s="46"/>
    </row>
    <row r="3" spans="1:6" ht="12">
      <c r="A3" s="114"/>
      <c r="B3" s="46"/>
      <c r="C3" s="46"/>
      <c r="D3" s="46"/>
      <c r="E3" s="46"/>
      <c r="F3" s="46"/>
    </row>
    <row r="4" spans="1:6" ht="19.5" customHeight="1">
      <c r="A4" s="115"/>
      <c r="C4" s="116"/>
      <c r="D4" s="117" t="s">
        <v>353</v>
      </c>
      <c r="E4" s="116"/>
      <c r="F4" s="116"/>
    </row>
    <row r="5" spans="1:6" ht="12">
      <c r="A5" s="118"/>
      <c r="B5" s="24"/>
      <c r="C5" s="24"/>
      <c r="D5" s="24"/>
      <c r="E5" s="24"/>
      <c r="F5" s="24"/>
    </row>
    <row r="6" spans="1:6" ht="12">
      <c r="A6" s="118"/>
      <c r="B6" s="24"/>
      <c r="C6" s="24"/>
      <c r="D6" s="24"/>
      <c r="E6" s="24"/>
      <c r="F6" s="24"/>
    </row>
    <row r="7" spans="1:6" ht="12">
      <c r="A7" s="118"/>
      <c r="B7" s="24"/>
      <c r="C7" s="24"/>
      <c r="D7" s="24"/>
      <c r="E7" s="24"/>
      <c r="F7" s="24"/>
    </row>
    <row r="8" spans="1:6" ht="12">
      <c r="A8" s="115"/>
      <c r="C8" s="116"/>
      <c r="D8" s="116"/>
      <c r="E8" s="116"/>
      <c r="F8" s="116"/>
    </row>
    <row r="9" spans="1:6" ht="12">
      <c r="A9" s="114" t="s">
        <v>354</v>
      </c>
      <c r="B9" s="46"/>
      <c r="C9" s="46"/>
      <c r="D9" s="46"/>
      <c r="E9" s="46"/>
      <c r="F9" s="46"/>
    </row>
    <row r="10" spans="1:6" ht="12">
      <c r="A10" s="116"/>
      <c r="B10" s="26"/>
      <c r="C10" s="26"/>
      <c r="D10" s="26"/>
      <c r="E10" s="26"/>
      <c r="F10" s="26"/>
    </row>
    <row r="11" spans="1:6" ht="12">
      <c r="A11" s="116"/>
      <c r="B11" s="26"/>
      <c r="C11" s="26"/>
      <c r="D11" s="26"/>
      <c r="E11" s="26"/>
      <c r="F11" s="26"/>
    </row>
    <row r="12" spans="1:6" ht="12.75">
      <c r="A12" s="112"/>
      <c r="B12" s="112"/>
      <c r="C12" s="112"/>
      <c r="D12" s="112"/>
      <c r="E12" s="112"/>
      <c r="F12" s="112"/>
    </row>
    <row r="13" spans="1:6" ht="30.75" customHeight="1">
      <c r="A13" s="119" t="s">
        <v>355</v>
      </c>
      <c r="B13" s="120" t="s">
        <v>356</v>
      </c>
      <c r="C13" s="119" t="s">
        <v>357</v>
      </c>
      <c r="D13" s="121" t="s">
        <v>358</v>
      </c>
      <c r="E13" s="122"/>
      <c r="F13" s="120" t="s">
        <v>359</v>
      </c>
    </row>
    <row r="14" spans="1:6" s="112" customFormat="1" ht="12">
      <c r="A14" s="123"/>
      <c r="B14" s="124"/>
      <c r="C14" s="123"/>
      <c r="D14" s="123"/>
      <c r="E14" s="123"/>
      <c r="F14" s="123"/>
    </row>
    <row r="15" spans="1:6" s="112" customFormat="1" ht="12">
      <c r="A15" s="123"/>
      <c r="B15" s="125"/>
      <c r="C15" s="123"/>
      <c r="D15" s="123"/>
      <c r="E15" s="123"/>
      <c r="F15" s="123"/>
    </row>
    <row r="16" spans="1:6" s="112" customFormat="1" ht="12">
      <c r="A16" s="123"/>
      <c r="B16" s="124"/>
      <c r="C16" s="123"/>
      <c r="D16" s="123"/>
      <c r="E16" s="123"/>
      <c r="F16" s="123"/>
    </row>
    <row r="17" spans="1:6" s="112" customFormat="1" ht="12">
      <c r="A17" s="126"/>
      <c r="B17" s="127"/>
      <c r="C17" s="126"/>
      <c r="D17" s="126"/>
      <c r="E17" s="126"/>
      <c r="F17" s="126"/>
    </row>
    <row r="18" spans="1:6" s="112" customFormat="1" ht="12.75">
      <c r="A18" s="128"/>
      <c r="B18" s="129"/>
      <c r="C18" s="128" t="s">
        <v>26</v>
      </c>
      <c r="D18" s="128"/>
      <c r="E18" s="128"/>
      <c r="F18" s="128"/>
    </row>
    <row r="19" s="112" customFormat="1" ht="12">
      <c r="B19" s="130"/>
    </row>
  </sheetData>
  <sheetProtection/>
  <mergeCells count="9">
    <mergeCell ref="A2:F2"/>
    <mergeCell ref="A3:F3"/>
    <mergeCell ref="A5:F5"/>
    <mergeCell ref="A6:F6"/>
    <mergeCell ref="A7:F7"/>
    <mergeCell ref="A9:F9"/>
    <mergeCell ref="A10:F10"/>
    <mergeCell ref="A11:F11"/>
    <mergeCell ref="D13:E13"/>
  </mergeCells>
  <printOptions horizontalCentered="1"/>
  <pageMargins left="0.39" right="0.39" top="0.39" bottom="0.51" header="0.24" footer="0.2"/>
  <pageSetup horizontalDpi="600" verticalDpi="600" orientation="portrait" paperSize="9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Елена</cp:lastModifiedBy>
  <cp:lastPrinted>2020-02-26T15:14:34Z</cp:lastPrinted>
  <dcterms:created xsi:type="dcterms:W3CDTF">2004-10-10T04:30:14Z</dcterms:created>
  <dcterms:modified xsi:type="dcterms:W3CDTF">2020-03-17T10:44:43Z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